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30.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5576" windowHeight="8448" tabRatio="911" firstSheet="1" activeTab="3"/>
  </bookViews>
  <sheets>
    <sheet name="    Overview    " sheetId="1" r:id="rId1"/>
    <sheet name="Instructions" sheetId="2" r:id="rId2"/>
    <sheet name="My Report" sheetId="3" r:id="rId3"/>
    <sheet name="Wk1" sheetId="4" r:id="rId4"/>
    <sheet name="Wk2" sheetId="5" r:id="rId5"/>
    <sheet name="Wk3" sheetId="6" r:id="rId6"/>
    <sheet name="Wk4" sheetId="7" r:id="rId7"/>
    <sheet name="Wk5" sheetId="8" r:id="rId8"/>
    <sheet name="Wk6" sheetId="9" r:id="rId9"/>
    <sheet name="Wk7" sheetId="10" r:id="rId10"/>
    <sheet name="Wk8" sheetId="11" r:id="rId11"/>
    <sheet name="Wk9" sheetId="12" r:id="rId12"/>
    <sheet name="Wk10" sheetId="13" r:id="rId13"/>
    <sheet name="Wk11" sheetId="14" r:id="rId14"/>
    <sheet name="Wk12" sheetId="15" r:id="rId15"/>
    <sheet name="Wk13" sheetId="16" r:id="rId16"/>
    <sheet name="Wk14" sheetId="17" r:id="rId17"/>
    <sheet name="Wk15" sheetId="18" r:id="rId18"/>
    <sheet name="Wk16" sheetId="19" r:id="rId19"/>
    <sheet name="Wk17" sheetId="20" r:id="rId20"/>
    <sheet name="Wk18" sheetId="21" r:id="rId21"/>
    <sheet name="Wk19" sheetId="22" r:id="rId22"/>
    <sheet name="Wk20" sheetId="23" r:id="rId23"/>
    <sheet name="{Final} Report" sheetId="24" r:id="rId24"/>
    <sheet name="Chart-WeeklyContacts" sheetId="25" r:id="rId25"/>
    <sheet name="Chart-CumulativeContacts" sheetId="26" r:id="rId26"/>
    <sheet name="Chart-AverageContacts" sheetId="27" r:id="rId27"/>
    <sheet name="Chart-Hours to Interviews week" sheetId="28" r:id="rId28"/>
  </sheets>
  <definedNames>
    <definedName name="Cummulative_JobPostings_Responded_to">'My Report'!$V$10</definedName>
    <definedName name="Cumulative_Decision_Maker_conversations_that_were_job_interviews">'My Report'!$V$19</definedName>
    <definedName name="Cumulative_DecisionMaker_And_above_followup_contacts_only_title">'My Report'!$V$18</definedName>
    <definedName name="Cumulative_DecisionMaker_And_above_initial_contacts_only_title">'My Report'!$V$17</definedName>
    <definedName name="Cumulative_GeneralNetwork_SearchConversations_withAnyone">'My Report'!$V$14</definedName>
    <definedName name="cumulative_Target_Miscellaneous_conversations_with_misc._insiders">'My Report'!$V$15</definedName>
    <definedName name="Cumulative_TotalEmployerContacts">'My Report'!$V$13</definedName>
    <definedName name="Cumulative_TotalHoursInJobSearchbyweek">'My Report'!$V$9</definedName>
    <definedName name="Cumulative_TotalHoursInJobSearchbyweek_title">'My Report'!$V$9</definedName>
    <definedName name="Cumulative_TotalJobSearchConversations_title">'My Report'!$V$20</definedName>
    <definedName name="CumulativeDirectEmployerContacts_Followup">'My Report'!$V$12</definedName>
    <definedName name="CumulativeDirectEmployerContacts_Initial">'My Report'!$V$11</definedName>
    <definedName name="cumulativeTarget_Peer_conversations_with_insiders_at_your_level">'My Report'!$V$16</definedName>
    <definedName name="Decision_Maker_conversations_that_were_job_interviews_title">'Wk1'!$A$19</definedName>
    <definedName name="DecisionMaker_And_above_followup_contacts_only_title">'Wk1'!$A$18</definedName>
    <definedName name="DecisionMaker_And_above_initial_contacts_only_title">'Wk1'!$A$17</definedName>
    <definedName name="Direct_Employer_Contacts_initial_title">'Wk1'!$A$11</definedName>
    <definedName name="DirectEmployerContacts_folllow_up_title">'Wk1'!$A$12</definedName>
    <definedName name="GeneralNetwork_job_search_conversations_with_anyone__title">'Wk1'!$A$14</definedName>
    <definedName name="Job_Postings_number_you_responded_to__title">'Wk1'!$A$10</definedName>
    <definedName name="Name_of_user">'Wk1'!$A$3</definedName>
    <definedName name="_xlnm.Print_Area" localSheetId="0">'    Overview    '!$A$1:$J$51</definedName>
    <definedName name="_xlnm.Print_Area" localSheetId="23">'{Final} Report'!$A$1:$D$21</definedName>
    <definedName name="_xlnm.Print_Area" localSheetId="26">'Chart-AverageContacts'!$A$1:$O$38</definedName>
    <definedName name="_xlnm.Print_Area" localSheetId="25">'Chart-CumulativeContacts'!$A$1:$O$38</definedName>
    <definedName name="_xlnm.Print_Area" localSheetId="24">'Chart-WeeklyContacts'!$A$1:$O$38</definedName>
    <definedName name="_xlnm.Print_Area" localSheetId="1">'Instructions'!$A$1:$J$54</definedName>
    <definedName name="_xlnm.Print_Area" localSheetId="2">'My Report'!$A$1:$V$20</definedName>
    <definedName name="_xlnm.Print_Area" localSheetId="3">'Wk1'!$A$1:$I$6</definedName>
    <definedName name="_xlnm.Print_Area" localSheetId="12">'Wk10'!$A$1:$I$6</definedName>
    <definedName name="_xlnm.Print_Area" localSheetId="13">'Wk11'!$A$1:$I$6</definedName>
    <definedName name="_xlnm.Print_Area" localSheetId="14">'Wk12'!$A$1:$I$6</definedName>
    <definedName name="_xlnm.Print_Area" localSheetId="15">'Wk13'!$A$1:$I$6</definedName>
    <definedName name="_xlnm.Print_Area" localSheetId="16">'Wk14'!$A$1:$I$6</definedName>
    <definedName name="_xlnm.Print_Area" localSheetId="17">'Wk15'!$A$1:$I$6</definedName>
    <definedName name="_xlnm.Print_Area" localSheetId="18">'Wk16'!$A$1:$I$6</definedName>
    <definedName name="_xlnm.Print_Area" localSheetId="19">'Wk17'!$A$1:$I$6</definedName>
    <definedName name="_xlnm.Print_Area" localSheetId="20">'Wk18'!$A$1:$I$6</definedName>
    <definedName name="_xlnm.Print_Area" localSheetId="21">'Wk19'!$A$1:$I$6</definedName>
    <definedName name="_xlnm.Print_Area" localSheetId="4">'Wk2'!$A$1:$I$6</definedName>
    <definedName name="_xlnm.Print_Area" localSheetId="22">'Wk20'!$A$1:$I$6</definedName>
    <definedName name="_xlnm.Print_Area" localSheetId="5">'Wk3'!$A$1:$I$6</definedName>
    <definedName name="_xlnm.Print_Area" localSheetId="6">'Wk4'!$A$1:$I$6</definedName>
    <definedName name="_xlnm.Print_Area" localSheetId="7">'Wk5'!$A$1:$I$6</definedName>
    <definedName name="_xlnm.Print_Area" localSheetId="8">'Wk6'!$A$1:$I$6</definedName>
    <definedName name="_xlnm.Print_Area" localSheetId="9">'Wk7'!$A$1:$I$6</definedName>
    <definedName name="_xlnm.Print_Area" localSheetId="10">'Wk8'!$A$1:$I$6</definedName>
    <definedName name="_xlnm.Print_Area" localSheetId="11">'Wk9'!$A$1:$I$6</definedName>
    <definedName name="_xlnm.Print_Titles" localSheetId="2">'My Report'!$A:$A</definedName>
    <definedName name="Target_Miscellaneous_conversations_with_misc._insiders">'Wk1'!$A$15</definedName>
    <definedName name="Target_Peer_conversations_with_insiders_at_your_level_title">'Wk1'!$A$16</definedName>
    <definedName name="Total_Job_Search_Conversations_title">'Wk1'!$A$20</definedName>
    <definedName name="TotalEmployerContacts_title">'Wk1'!$A$13</definedName>
    <definedName name="TotalHoursInJobSearchbyweek_Title">'My Report'!$A$9</definedName>
    <definedName name="TOTALHOURSINJOBSEARCHTHISWEEK_title">'Wk1'!$A$9</definedName>
  </definedNames>
  <calcPr fullCalcOnLoad="1"/>
</workbook>
</file>

<file path=xl/sharedStrings.xml><?xml version="1.0" encoding="utf-8"?>
<sst xmlns="http://schemas.openxmlformats.org/spreadsheetml/2006/main" count="446" uniqueCount="111">
  <si>
    <t>Total Contacts</t>
  </si>
  <si>
    <t>Cumulative Totals</t>
  </si>
  <si>
    <t>Daily Job Search Productivity Chart</t>
  </si>
  <si>
    <t>Weekly Job Search Productivity Chart</t>
  </si>
  <si>
    <t>Date</t>
  </si>
  <si>
    <t>Week 1</t>
  </si>
  <si>
    <t>Week 2</t>
  </si>
  <si>
    <t>Week 3</t>
  </si>
  <si>
    <t>Week 4</t>
  </si>
  <si>
    <t>Week 5</t>
  </si>
  <si>
    <t>Week 6</t>
  </si>
  <si>
    <t>Week 7</t>
  </si>
  <si>
    <t>Week 8</t>
  </si>
  <si>
    <t>Week 9</t>
  </si>
  <si>
    <t>Totals for Search</t>
  </si>
  <si>
    <t>Category</t>
  </si>
  <si>
    <t>Average per week</t>
  </si>
  <si>
    <t>Total for search</t>
  </si>
  <si>
    <t>Total length of search:</t>
  </si>
  <si>
    <t>week(s)</t>
  </si>
  <si>
    <t>length of search counter . .</t>
  </si>
  <si>
    <t>Week 10</t>
  </si>
  <si>
    <t>Week 11</t>
  </si>
  <si>
    <t>Week 12</t>
  </si>
  <si>
    <t>Week 13</t>
  </si>
  <si>
    <t>Week 14</t>
  </si>
  <si>
    <t>Week 15</t>
  </si>
  <si>
    <t>Week 16</t>
  </si>
  <si>
    <t>Week 17</t>
  </si>
  <si>
    <t>Week 18</t>
  </si>
  <si>
    <t>Week 19</t>
  </si>
  <si>
    <t>Week 20</t>
  </si>
  <si>
    <t>(calculates after 1 week)</t>
  </si>
  <si>
    <t xml:space="preserve">Final Report  </t>
  </si>
  <si>
    <t>Week Number:
Week Ending:</t>
  </si>
  <si>
    <t>JOB SEARCH PRODUCTIVITY CHART</t>
  </si>
  <si>
    <t>Click on One of the Following to Jump to Location in Workbook:</t>
  </si>
  <si>
    <t>Overview</t>
  </si>
  <si>
    <t>Instructions</t>
  </si>
  <si>
    <t>Final Report</t>
  </si>
  <si>
    <t>Contacts Chart (Cumulative)</t>
  </si>
  <si>
    <t>Contacts Chart (Average)</t>
  </si>
  <si>
    <t>Contacts Chart (Week-by-Week)</t>
  </si>
  <si>
    <t>Week 1 Report</t>
  </si>
  <si>
    <t>Average</t>
  </si>
  <si>
    <t>Cumulative</t>
  </si>
  <si>
    <t>General Contacts</t>
  </si>
  <si>
    <t>Hiring Managers</t>
  </si>
  <si>
    <t>Follow-Ups</t>
  </si>
  <si>
    <t>My Report</t>
  </si>
  <si>
    <t>Week 2 Report</t>
  </si>
  <si>
    <t>Week 3 Report</t>
  </si>
  <si>
    <t>Week 4 Report</t>
  </si>
  <si>
    <t>Week 5 Report</t>
  </si>
  <si>
    <t>Week 6 Report</t>
  </si>
  <si>
    <t>Week 7 Report</t>
  </si>
  <si>
    <t>Week 8 Report</t>
  </si>
  <si>
    <t>Week 9 Report</t>
  </si>
  <si>
    <t>Week 10 Report</t>
  </si>
  <si>
    <t>Week 11 Report</t>
  </si>
  <si>
    <t>Week 12 Report</t>
  </si>
  <si>
    <t>Week 13 Report</t>
  </si>
  <si>
    <t>Week 14 Report</t>
  </si>
  <si>
    <t>Week 15 Report</t>
  </si>
  <si>
    <t>Week 16 Report</t>
  </si>
  <si>
    <t>Week 17 Report</t>
  </si>
  <si>
    <t>Week 18 Report</t>
  </si>
  <si>
    <t>Week 19 Report</t>
  </si>
  <si>
    <t>Week 20 Report</t>
  </si>
  <si>
    <t>Week Of</t>
  </si>
  <si>
    <t>Total Employer Contacts (from below)</t>
  </si>
  <si>
    <t>Total Job Search Conversations (from below)</t>
  </si>
  <si>
    <t>TOTAL HOURS IN JOB SEARCH THIS WEEK</t>
  </si>
  <si>
    <t>Job Postings: number you responded to</t>
  </si>
  <si>
    <t>Direct Employer Contacts: initial</t>
  </si>
  <si>
    <t>Direct Employer Contacts: folllow-up</t>
  </si>
  <si>
    <t>Total Employer Contacts</t>
  </si>
  <si>
    <t xml:space="preserve">General Network: search conversations with anyone </t>
  </si>
  <si>
    <t>Target Misc.: conversations with misc. insiders</t>
  </si>
  <si>
    <t>Target Peer: conversations with insiders at your level</t>
  </si>
  <si>
    <t>Decision Maker (&amp; above): initial contacts only</t>
  </si>
  <si>
    <t xml:space="preserve">Decision Maker (&amp; above): follow-up contacts </t>
  </si>
  <si>
    <t>Decision Maker conversations that were job interviews</t>
  </si>
  <si>
    <t>Total Job Search Conversations</t>
  </si>
  <si>
    <t>Int</t>
  </si>
  <si>
    <t>Interviews</t>
  </si>
  <si>
    <t xml:space="preserve">General Network: job search conversations with anyone </t>
  </si>
  <si>
    <t>Target Miscellaneous: conversations with misc. insiders</t>
  </si>
  <si>
    <t>Decision Makers</t>
  </si>
  <si>
    <t>Job Postings: # you responded to</t>
  </si>
  <si>
    <t xml:space="preserve">JOB SEARCH PROGRESS CHART - DEFINITION OF CATEGORIES </t>
  </si>
  <si>
    <t>Employer Contacts</t>
  </si>
  <si>
    <t>Job Search Conversations</t>
  </si>
  <si>
    <t>Job Interviews</t>
  </si>
  <si>
    <r>
      <t>TOTAL HOURS in job search this week:</t>
    </r>
    <r>
      <rPr>
        <sz val="11"/>
        <rFont val="Arial"/>
        <family val="2"/>
      </rPr>
      <t xml:space="preserve"> The total number of hours you spent in job hunting in the last seven days, including research, educating yourself on effective job hunting, talking to people, applying to posted jobs, administration, e-mailing, and everything else you did in your search, whether or not you regarded those activities as productive or successful.</t>
    </r>
  </si>
  <si>
    <r>
      <t>JOB POSTINGS - # you responded to:</t>
    </r>
    <r>
      <rPr>
        <sz val="11"/>
        <rFont val="Arial"/>
        <family val="2"/>
      </rPr>
      <t xml:space="preserve"> The total number of individual job postings that you responded to, regardless of where they appeared.</t>
    </r>
  </si>
  <si>
    <r>
      <t>DIRECT EMPLOYER CONTACT - initial:</t>
    </r>
    <r>
      <rPr>
        <sz val="11"/>
        <rFont val="Arial"/>
        <family val="2"/>
      </rPr>
      <t xml:space="preserve"> The total number of employers you contacted without an introduction or posting, either by phone (cold calling) or by e-mail/snail mail (direct mail). This category includes: only the first contact with each. Voicemails, e-mails and letters with no response are all counted. Completed job applications count as contacts here. Making an initial contact with a staffing or search firm is counted here, since they are an outsourced part of the employer’s staffing function. If you actually had a conversation with someone, count it in JOB SEARCH CONVERSATIONS, below.</t>
    </r>
  </si>
  <si>
    <r>
      <t>DIRECT EMPLOYER CONTACT - follow-up:</t>
    </r>
    <r>
      <rPr>
        <sz val="11"/>
        <rFont val="Arial"/>
        <family val="2"/>
      </rPr>
      <t xml:space="preserve"> The total number of employers you attempted to follow up with by phone or in writing, after an initial cold call or direct mail contact. This includes only second and successive contacts. Voicemails, e-mails and letters with no response are all counted. If you actually had a conversation with someone, count it in JOB SEARCH CONVERSATIONS, below. Please note: this is follow-up with Decision Makers that you have NOT spoken with.</t>
    </r>
  </si>
  <si>
    <r>
      <t>GEN’L NETWORK - job search conversations with anyone</t>
    </r>
    <r>
      <rPr>
        <sz val="11"/>
        <rFont val="Arial"/>
        <family val="2"/>
      </rPr>
      <t xml:space="preserve"> not at a targeted organization: The total number of job search related conversations you had with anyone who is not currently employed in one of your target organizations. Successive conversations with the same person are all counted here, as are two-way conversations with staffing or search firms.</t>
    </r>
  </si>
  <si>
    <r>
      <t>TARGET MISCELLANEOUS - conversations with misc. insiders:</t>
    </r>
    <r>
      <rPr>
        <sz val="11"/>
        <rFont val="Arial"/>
        <family val="2"/>
      </rPr>
      <t xml:space="preserve"> Conversations with anyone inside a targeted organization who is not a peer or Decision Maker.</t>
    </r>
  </si>
  <si>
    <r>
      <t>TARGET PEER - conversations with insiders at your level:</t>
    </r>
    <r>
      <rPr>
        <sz val="11"/>
        <rFont val="Arial"/>
        <family val="2"/>
      </rPr>
      <t xml:space="preserve"> Conversations with anyone inside a targeted organization who is more or less at your level.</t>
    </r>
  </si>
  <si>
    <r>
      <t>DECISION MAKER (&amp; above) - initial contact only:</t>
    </r>
    <r>
      <rPr>
        <sz val="11"/>
        <rFont val="Arial"/>
        <family val="2"/>
      </rPr>
      <t xml:space="preserve"> Conversations of any length - in person or on the phone - with a person who could be your next boss, or with that person’s boss or anyone above them. Count only the first conversation with that person in this category. Count all successive contacts in the follow-up category, so that this number is the number of different Decision Makers you’ve talked to. An e-mail exchange in which each party send three or more e-mails is counted as one conversation.</t>
    </r>
  </si>
  <si>
    <r>
      <t>DECISION MAKER (&amp; above) - follow-up contacts:</t>
    </r>
    <r>
      <rPr>
        <sz val="11"/>
        <rFont val="Arial"/>
        <family val="2"/>
      </rPr>
      <t xml:space="preserve"> This is where you count all successive contacts with Decision Makers contacted above. Research shows that job hunters who re-contact each and every Decision Maker every two to four weeks find jobs more quickly than those who do not do this. These follow-up contacts do not need to be conversations. While conversations are much better if you can politely get them, these can also be contacts with no response, just like Direct Employer follow-ups.</t>
    </r>
  </si>
  <si>
    <r>
      <t>Number of Decision Maker conversations that were job interviews:</t>
    </r>
    <r>
      <rPr>
        <sz val="11"/>
        <rFont val="Arial"/>
        <family val="2"/>
      </rPr>
      <t xml:space="preserve"> This is a sub-category of Decision Maker contacts, so any actual job interview - no matter how you got it - is counted in both categories. Initial post-interview follow-up is usually in writing and should be carefully thought out. If you are not selected, continue to do Decision Maker follow-up as above. You were a finalist. They liked you. Let them off the hook for not selecting you. Do not put them on the defensive. Continue to tell them how you would still like to work there, should another opportunity arise. This is just as important as other follow-up.</t>
    </r>
  </si>
  <si>
    <t>Enter name</t>
  </si>
  <si>
    <t>HOURS IN JOB SEARCH</t>
  </si>
  <si>
    <t>TOTAL HOURS IN JOB SEARCH BY DAY</t>
  </si>
  <si>
    <t>TOTAL HOURS IN JOB SEARCH BY WEEK</t>
  </si>
  <si>
    <t>____</t>
  </si>
  <si>
    <r>
      <t xml:space="preserve">(totals of My Report </t>
    </r>
    <r>
      <rPr>
        <b/>
        <sz val="8"/>
        <color indexed="10"/>
        <rFont val="Arial"/>
        <family val="2"/>
      </rPr>
      <t>or input</t>
    </r>
    <r>
      <rPr>
        <b/>
        <sz val="8"/>
        <rFont val="Arial"/>
        <family val="2"/>
      </rPr>
      <t>)</t>
    </r>
  </si>
  <si>
    <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</si>
</sst>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m/d"/>
    <numFmt numFmtId="174" formatCode="mmmmm"/>
    <numFmt numFmtId="175" formatCode="&quot;SFr.&quot;\ #,##0;&quot;SFr.&quot;\ \-#,##0"/>
    <numFmt numFmtId="176" formatCode="&quot;SFr.&quot;\ #,##0;[Red]&quot;SFr.&quot;\ \-#,##0"/>
    <numFmt numFmtId="177" formatCode="&quot;SFr.&quot;\ #,##0.00;&quot;SFr.&quot;\ \-#,##0.00"/>
    <numFmt numFmtId="178" formatCode="&quot;SFr.&quot;\ #,##0.00;[Red]&quot;SFr.&quot;\ \-#,##0.00"/>
    <numFmt numFmtId="179" formatCode="_ &quot;SFr.&quot;\ * #,##0_ ;_ &quot;SFr.&quot;\ * \-#,##0_ ;_ &quot;SFr.&quot;\ * &quot;-&quot;_ ;_ @_ "/>
    <numFmt numFmtId="180" formatCode="_ * #,##0_ ;_ * \-#,##0_ ;_ * &quot;-&quot;_ ;_ @_ "/>
    <numFmt numFmtId="181" formatCode="_ &quot;SFr.&quot;\ * #,##0.00_ ;_ &quot;SFr.&quot;\ * \-#,##0.00_ ;_ &quot;SFr.&quot;\ * &quot;-&quot;??_ ;_ @_ "/>
    <numFmt numFmtId="182" formatCode="_ * #,##0.00_ ;_ * \-#,##0.00_ ;_ * &quot;-&quot;??_ ;_ @_ "/>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97">
    <font>
      <sz val="10"/>
      <name val="Arial"/>
      <family val="0"/>
    </font>
    <font>
      <b/>
      <sz val="11"/>
      <name val="Arial"/>
      <family val="2"/>
    </font>
    <font>
      <b/>
      <sz val="11"/>
      <color indexed="12"/>
      <name val="Arial"/>
      <family val="2"/>
    </font>
    <font>
      <b/>
      <sz val="10"/>
      <name val="Arial"/>
      <family val="2"/>
    </font>
    <font>
      <b/>
      <sz val="10"/>
      <color indexed="12"/>
      <name val="Arial"/>
      <family val="2"/>
    </font>
    <font>
      <u val="single"/>
      <sz val="10"/>
      <color indexed="12"/>
      <name val="Arial"/>
      <family val="0"/>
    </font>
    <font>
      <u val="single"/>
      <sz val="10"/>
      <color indexed="36"/>
      <name val="Arial"/>
      <family val="0"/>
    </font>
    <font>
      <b/>
      <sz val="11"/>
      <color indexed="43"/>
      <name val="Arial"/>
      <family val="2"/>
    </font>
    <font>
      <b/>
      <i/>
      <sz val="12"/>
      <name val="Arial"/>
      <family val="2"/>
    </font>
    <font>
      <b/>
      <sz val="10"/>
      <color indexed="43"/>
      <name val="Arial"/>
      <family val="2"/>
    </font>
    <font>
      <b/>
      <i/>
      <sz val="12"/>
      <color indexed="9"/>
      <name val="Arial"/>
      <family val="2"/>
    </font>
    <font>
      <b/>
      <i/>
      <sz val="10"/>
      <color indexed="9"/>
      <name val="Arial"/>
      <family val="2"/>
    </font>
    <font>
      <b/>
      <i/>
      <sz val="11"/>
      <color indexed="9"/>
      <name val="Arial"/>
      <family val="2"/>
    </font>
    <font>
      <b/>
      <sz val="12"/>
      <name val="Arial"/>
      <family val="2"/>
    </font>
    <font>
      <b/>
      <sz val="14"/>
      <name val="Arial"/>
      <family val="2"/>
    </font>
    <font>
      <sz val="10"/>
      <color indexed="43"/>
      <name val="Arial"/>
      <family val="2"/>
    </font>
    <font>
      <b/>
      <sz val="10"/>
      <color indexed="41"/>
      <name val="Arial"/>
      <family val="2"/>
    </font>
    <font>
      <b/>
      <i/>
      <sz val="12"/>
      <color indexed="10"/>
      <name val="Arial"/>
      <family val="2"/>
    </font>
    <font>
      <sz val="10"/>
      <color indexed="10"/>
      <name val="Arial"/>
      <family val="2"/>
    </font>
    <font>
      <sz val="11"/>
      <name val="Arial"/>
      <family val="2"/>
    </font>
    <font>
      <sz val="12"/>
      <name val="Arial"/>
      <family val="2"/>
    </font>
    <font>
      <sz val="12"/>
      <color indexed="9"/>
      <name val="Arial"/>
      <family val="2"/>
    </font>
    <font>
      <b/>
      <i/>
      <sz val="18"/>
      <color indexed="41"/>
      <name val="Arial"/>
      <family val="2"/>
    </font>
    <font>
      <i/>
      <sz val="12"/>
      <name val="Arial"/>
      <family val="2"/>
    </font>
    <font>
      <b/>
      <sz val="10"/>
      <color indexed="18"/>
      <name val="Arial"/>
      <family val="2"/>
    </font>
    <font>
      <sz val="12"/>
      <color indexed="18"/>
      <name val="Arial"/>
      <family val="2"/>
    </font>
    <font>
      <sz val="10"/>
      <color indexed="9"/>
      <name val="Arial"/>
      <family val="2"/>
    </font>
    <font>
      <b/>
      <sz val="10"/>
      <color indexed="16"/>
      <name val="Arial"/>
      <family val="2"/>
    </font>
    <font>
      <sz val="12"/>
      <color indexed="41"/>
      <name val="Arial"/>
      <family val="2"/>
    </font>
    <font>
      <sz val="12"/>
      <color indexed="16"/>
      <name val="Arial"/>
      <family val="2"/>
    </font>
    <font>
      <sz val="12"/>
      <color indexed="12"/>
      <name val="Arial"/>
      <family val="2"/>
    </font>
    <font>
      <i/>
      <sz val="18"/>
      <color indexed="41"/>
      <name val="Arial"/>
      <family val="2"/>
    </font>
    <font>
      <i/>
      <sz val="18"/>
      <name val="Arial"/>
      <family val="2"/>
    </font>
    <font>
      <b/>
      <i/>
      <sz val="12"/>
      <color indexed="43"/>
      <name val="Arial"/>
      <family val="2"/>
    </font>
    <font>
      <b/>
      <i/>
      <sz val="14"/>
      <name val="Arial"/>
      <family val="2"/>
    </font>
    <font>
      <sz val="7"/>
      <color indexed="9"/>
      <name val="Arial"/>
      <family val="2"/>
    </font>
    <font>
      <sz val="12"/>
      <color indexed="43"/>
      <name val="Arial"/>
      <family val="2"/>
    </font>
    <font>
      <sz val="7"/>
      <name val="Arial"/>
      <family val="2"/>
    </font>
    <font>
      <b/>
      <sz val="8"/>
      <name val="Arial"/>
      <family val="2"/>
    </font>
    <font>
      <b/>
      <sz val="8"/>
      <color indexed="10"/>
      <name val="Arial"/>
      <family val="2"/>
    </font>
    <font>
      <b/>
      <i/>
      <sz val="18"/>
      <color indexed="49"/>
      <name val="Arial"/>
      <family val="2"/>
    </font>
    <font>
      <b/>
      <i/>
      <sz val="12"/>
      <color indexed="49"/>
      <name val="Arial"/>
      <family val="2"/>
    </font>
    <font>
      <b/>
      <sz val="12"/>
      <color indexed="49"/>
      <name val="Arial"/>
      <family val="2"/>
    </font>
    <font>
      <sz val="12"/>
      <color indexed="49"/>
      <name val="Arial"/>
      <family val="2"/>
    </font>
    <font>
      <b/>
      <sz val="10"/>
      <color indexed="49"/>
      <name val="Arial"/>
      <family val="2"/>
    </font>
    <font>
      <sz val="10"/>
      <color indexed="49"/>
      <name val="Arial"/>
      <family val="2"/>
    </font>
    <font>
      <b/>
      <i/>
      <sz val="24"/>
      <color indexed="49"/>
      <name val="Arial"/>
      <family val="2"/>
    </font>
    <font>
      <sz val="19.75"/>
      <color indexed="8"/>
      <name val="Verdana"/>
      <family val="0"/>
    </font>
    <font>
      <b/>
      <i/>
      <sz val="10"/>
      <color indexed="8"/>
      <name val="Times New Roman"/>
      <family val="0"/>
    </font>
    <font>
      <b/>
      <i/>
      <sz val="10"/>
      <color indexed="43"/>
      <name val="Times New Roman"/>
      <family val="0"/>
    </font>
    <font>
      <sz val="13"/>
      <color indexed="8"/>
      <name val="Arial"/>
      <family val="0"/>
    </font>
    <font>
      <sz val="17.75"/>
      <color indexed="8"/>
      <name val="Verdana"/>
      <family val="0"/>
    </font>
    <font>
      <b/>
      <sz val="9.75"/>
      <color indexed="8"/>
      <name val="Verdana"/>
      <family val="0"/>
    </font>
    <font>
      <b/>
      <i/>
      <sz val="12"/>
      <color indexed="8"/>
      <name val="Arial"/>
      <family val="0"/>
    </font>
    <font>
      <b/>
      <i/>
      <sz val="9.75"/>
      <color indexed="43"/>
      <name val="Times New Roman"/>
      <family val="0"/>
    </font>
    <font>
      <b/>
      <sz val="9.5"/>
      <color indexed="8"/>
      <name val="Verdana"/>
      <family val="0"/>
    </font>
    <font>
      <b/>
      <i/>
      <sz val="9.5"/>
      <color indexed="43"/>
      <name val="Times New Roman"/>
      <family val="0"/>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8"/>
      <name val="Calibri"/>
      <family val="0"/>
    </font>
    <font>
      <b/>
      <i/>
      <sz val="20"/>
      <color indexed="49"/>
      <name val="Times New Roman"/>
      <family val="0"/>
    </font>
    <font>
      <b/>
      <i/>
      <sz val="19.25"/>
      <color indexed="49"/>
      <name val="Times New Roman"/>
      <family val="0"/>
    </font>
    <font>
      <sz val="14"/>
      <color indexed="4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42"/>
        <bgColor indexed="64"/>
      </patternFill>
    </fill>
    <fill>
      <patternFill patternType="solid">
        <fgColor indexed="4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medium"/>
      <top style="thin"/>
      <bottom style="thin"/>
    </border>
    <border>
      <left style="medium"/>
      <right style="medium"/>
      <top style="medium"/>
      <bottom style="thin"/>
    </border>
    <border>
      <left style="medium"/>
      <right style="medium"/>
      <top style="thin"/>
      <bottom>
        <color indexed="63"/>
      </bottom>
    </border>
    <border>
      <left style="medium"/>
      <right style="medium"/>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color indexed="63"/>
      </left>
      <right style="thin"/>
      <top style="medium"/>
      <bottom style="medium"/>
    </border>
    <border>
      <left style="thin"/>
      <right style="thin"/>
      <top style="medium"/>
      <bottom style="mediu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style="medium"/>
      <bottom>
        <color indexed="63"/>
      </bottom>
    </border>
    <border>
      <left style="medium"/>
      <right style="medium"/>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medium"/>
    </border>
    <border>
      <left style="medium"/>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style="medium"/>
      <top style="medium"/>
      <bottom style="thin"/>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6"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263">
    <xf numFmtId="0" fontId="0" fillId="0" borderId="0" xfId="0" applyAlignment="1">
      <alignment/>
    </xf>
    <xf numFmtId="0" fontId="1" fillId="33" borderId="0" xfId="0" applyFont="1" applyFill="1" applyBorder="1" applyAlignment="1" applyProtection="1">
      <alignment/>
      <protection/>
    </xf>
    <xf numFmtId="0" fontId="1" fillId="33" borderId="0" xfId="0" applyFont="1" applyFill="1" applyAlignment="1" applyProtection="1">
      <alignment/>
      <protection/>
    </xf>
    <xf numFmtId="1" fontId="2" fillId="33" borderId="0" xfId="0" applyNumberFormat="1" applyFont="1" applyFill="1" applyBorder="1" applyAlignment="1" applyProtection="1">
      <alignment/>
      <protection/>
    </xf>
    <xf numFmtId="0" fontId="7" fillId="0" borderId="10" xfId="0" applyFont="1" applyBorder="1" applyAlignment="1" applyProtection="1">
      <alignment vertical="center" wrapText="1"/>
      <protection/>
    </xf>
    <xf numFmtId="0" fontId="7" fillId="0" borderId="11" xfId="0" applyFont="1" applyBorder="1" applyAlignment="1" applyProtection="1">
      <alignment vertical="center" wrapText="1"/>
      <protection/>
    </xf>
    <xf numFmtId="0" fontId="7" fillId="0" borderId="12" xfId="0" applyFont="1" applyBorder="1" applyAlignment="1" applyProtection="1">
      <alignment vertical="center" wrapText="1"/>
      <protection/>
    </xf>
    <xf numFmtId="0" fontId="7" fillId="0" borderId="13" xfId="0" applyFont="1" applyBorder="1" applyAlignment="1" applyProtection="1">
      <alignment vertical="center" wrapText="1"/>
      <protection/>
    </xf>
    <xf numFmtId="0" fontId="8" fillId="34" borderId="14" xfId="0" applyFont="1" applyFill="1" applyBorder="1" applyAlignment="1" applyProtection="1">
      <alignment vertical="center" wrapText="1"/>
      <protection/>
    </xf>
    <xf numFmtId="0" fontId="9" fillId="0" borderId="12" xfId="0" applyFont="1" applyBorder="1" applyAlignment="1" applyProtection="1">
      <alignment vertical="center" wrapText="1"/>
      <protection/>
    </xf>
    <xf numFmtId="0" fontId="9" fillId="0" borderId="11" xfId="0" applyFont="1" applyBorder="1" applyAlignment="1" applyProtection="1">
      <alignment vertical="center" wrapText="1"/>
      <protection/>
    </xf>
    <xf numFmtId="0" fontId="9" fillId="0" borderId="13" xfId="0" applyFont="1" applyBorder="1" applyAlignment="1" applyProtection="1">
      <alignment vertical="center" wrapText="1"/>
      <protection/>
    </xf>
    <xf numFmtId="14" fontId="11" fillId="35" borderId="15" xfId="0" applyNumberFormat="1" applyFont="1" applyFill="1" applyBorder="1" applyAlignment="1" applyProtection="1">
      <alignment horizontal="center" vertical="center"/>
      <protection/>
    </xf>
    <xf numFmtId="14" fontId="11" fillId="35" borderId="16" xfId="0" applyNumberFormat="1" applyFont="1" applyFill="1" applyBorder="1" applyAlignment="1" applyProtection="1">
      <alignment horizontal="center" vertical="center"/>
      <protection/>
    </xf>
    <xf numFmtId="14" fontId="11" fillId="35" borderId="17" xfId="0" applyNumberFormat="1" applyFont="1" applyFill="1" applyBorder="1" applyAlignment="1" applyProtection="1">
      <alignment horizontal="center" vertical="center"/>
      <protection/>
    </xf>
    <xf numFmtId="173" fontId="12" fillId="35" borderId="18" xfId="0" applyNumberFormat="1" applyFont="1" applyFill="1" applyBorder="1" applyAlignment="1" applyProtection="1">
      <alignment horizontal="center" vertical="center"/>
      <protection/>
    </xf>
    <xf numFmtId="173" fontId="12" fillId="35" borderId="19" xfId="0" applyNumberFormat="1" applyFont="1" applyFill="1" applyBorder="1" applyAlignment="1" applyProtection="1">
      <alignment horizontal="center" vertical="center"/>
      <protection/>
    </xf>
    <xf numFmtId="1" fontId="13" fillId="34" borderId="20" xfId="0" applyNumberFormat="1" applyFont="1" applyFill="1" applyBorder="1" applyAlignment="1" applyProtection="1">
      <alignment horizontal="center" vertical="center"/>
      <protection/>
    </xf>
    <xf numFmtId="1" fontId="13" fillId="34" borderId="21" xfId="0" applyNumberFormat="1" applyFont="1" applyFill="1" applyBorder="1" applyAlignment="1" applyProtection="1">
      <alignment horizontal="center" vertical="center"/>
      <protection/>
    </xf>
    <xf numFmtId="1" fontId="14" fillId="34" borderId="14" xfId="0" applyNumberFormat="1" applyFont="1" applyFill="1" applyBorder="1" applyAlignment="1" applyProtection="1">
      <alignment horizontal="center" vertical="center"/>
      <protection/>
    </xf>
    <xf numFmtId="1" fontId="13" fillId="34" borderId="14" xfId="0" applyNumberFormat="1" applyFont="1" applyFill="1" applyBorder="1" applyAlignment="1" applyProtection="1">
      <alignment horizontal="center" vertical="center"/>
      <protection/>
    </xf>
    <xf numFmtId="0" fontId="8" fillId="34" borderId="14" xfId="0" applyFont="1" applyFill="1" applyBorder="1" applyAlignment="1" applyProtection="1">
      <alignment vertical="center"/>
      <protection/>
    </xf>
    <xf numFmtId="0" fontId="8" fillId="34" borderId="14" xfId="0" applyFont="1" applyFill="1" applyBorder="1" applyAlignment="1" applyProtection="1">
      <alignment horizontal="center" vertical="center"/>
      <protection/>
    </xf>
    <xf numFmtId="1" fontId="15" fillId="0" borderId="15" xfId="0" applyNumberFormat="1" applyFont="1" applyBorder="1" applyAlignment="1" applyProtection="1">
      <alignment horizontal="center" vertical="center"/>
      <protection/>
    </xf>
    <xf numFmtId="1" fontId="15" fillId="0" borderId="22" xfId="0" applyNumberFormat="1" applyFont="1" applyBorder="1" applyAlignment="1" applyProtection="1">
      <alignment horizontal="center" vertical="center"/>
      <protection/>
    </xf>
    <xf numFmtId="1" fontId="3" fillId="34" borderId="21" xfId="0" applyNumberFormat="1" applyFont="1" applyFill="1" applyBorder="1" applyAlignment="1" applyProtection="1">
      <alignment horizontal="center" vertical="center"/>
      <protection/>
    </xf>
    <xf numFmtId="0" fontId="16" fillId="33" borderId="0" xfId="0" applyFont="1" applyFill="1" applyAlignment="1">
      <alignment/>
    </xf>
    <xf numFmtId="0" fontId="40" fillId="0" borderId="0" xfId="0" applyFont="1" applyAlignment="1" applyProtection="1">
      <alignment vertical="center"/>
      <protection/>
    </xf>
    <xf numFmtId="0" fontId="40" fillId="0" borderId="0" xfId="0" applyFont="1" applyFill="1" applyAlignment="1" applyProtection="1">
      <alignment vertical="center"/>
      <protection/>
    </xf>
    <xf numFmtId="0" fontId="41" fillId="0" borderId="0" xfId="0" applyFont="1" applyFill="1" applyAlignment="1" applyProtection="1">
      <alignment vertical="center"/>
      <protection/>
    </xf>
    <xf numFmtId="2" fontId="15" fillId="0" borderId="23" xfId="0" applyNumberFormat="1" applyFont="1" applyBorder="1" applyAlignment="1" applyProtection="1">
      <alignment horizontal="center" vertical="center"/>
      <protection locked="0"/>
    </xf>
    <xf numFmtId="2" fontId="15" fillId="0" borderId="24" xfId="0" applyNumberFormat="1" applyFont="1" applyBorder="1" applyAlignment="1" applyProtection="1">
      <alignment horizontal="center" vertical="center"/>
      <protection locked="0"/>
    </xf>
    <xf numFmtId="1" fontId="3" fillId="36" borderId="10" xfId="0" applyNumberFormat="1" applyFont="1" applyFill="1" applyBorder="1" applyAlignment="1" applyProtection="1">
      <alignment horizontal="center" vertical="center"/>
      <protection/>
    </xf>
    <xf numFmtId="2" fontId="15" fillId="0" borderId="25" xfId="0" applyNumberFormat="1" applyFont="1" applyBorder="1" applyAlignment="1" applyProtection="1">
      <alignment horizontal="center" vertical="center"/>
      <protection locked="0"/>
    </xf>
    <xf numFmtId="2" fontId="15" fillId="0" borderId="22" xfId="0" applyNumberFormat="1" applyFont="1" applyBorder="1" applyAlignment="1" applyProtection="1">
      <alignment horizontal="center" vertical="center"/>
      <protection locked="0"/>
    </xf>
    <xf numFmtId="1" fontId="3" fillId="36" borderId="11" xfId="0" applyNumberFormat="1" applyFont="1" applyFill="1" applyBorder="1" applyAlignment="1" applyProtection="1">
      <alignment horizontal="center" vertical="center"/>
      <protection/>
    </xf>
    <xf numFmtId="1" fontId="15" fillId="0" borderId="23" xfId="0" applyNumberFormat="1" applyFont="1" applyBorder="1" applyAlignment="1" applyProtection="1">
      <alignment horizontal="center" vertical="center"/>
      <protection locked="0"/>
    </xf>
    <xf numFmtId="1" fontId="15" fillId="0" borderId="24" xfId="0" applyNumberFormat="1" applyFont="1" applyBorder="1" applyAlignment="1" applyProtection="1">
      <alignment horizontal="center" vertical="center"/>
      <protection locked="0"/>
    </xf>
    <xf numFmtId="1" fontId="3" fillId="34" borderId="10" xfId="0" applyNumberFormat="1" applyFont="1" applyFill="1" applyBorder="1" applyAlignment="1" applyProtection="1">
      <alignment horizontal="center" vertical="center"/>
      <protection/>
    </xf>
    <xf numFmtId="1" fontId="15" fillId="0" borderId="25" xfId="0" applyNumberFormat="1" applyFont="1" applyBorder="1" applyAlignment="1" applyProtection="1">
      <alignment horizontal="center" vertical="center"/>
      <protection locked="0"/>
    </xf>
    <xf numFmtId="1" fontId="15" fillId="0" borderId="22" xfId="0" applyNumberFormat="1" applyFont="1" applyBorder="1" applyAlignment="1" applyProtection="1">
      <alignment horizontal="center" vertical="center"/>
      <protection locked="0"/>
    </xf>
    <xf numFmtId="1" fontId="3" fillId="34" borderId="11" xfId="0" applyNumberFormat="1" applyFont="1" applyFill="1" applyBorder="1" applyAlignment="1" applyProtection="1">
      <alignment horizontal="center" vertical="center"/>
      <protection/>
    </xf>
    <xf numFmtId="1" fontId="15" fillId="0" borderId="15" xfId="0" applyNumberFormat="1" applyFont="1" applyBorder="1" applyAlignment="1" applyProtection="1">
      <alignment horizontal="center" vertical="center"/>
      <protection locked="0"/>
    </xf>
    <xf numFmtId="1" fontId="15" fillId="0" borderId="16" xfId="0" applyNumberFormat="1" applyFont="1" applyBorder="1" applyAlignment="1" applyProtection="1">
      <alignment horizontal="center" vertical="center"/>
      <protection locked="0"/>
    </xf>
    <xf numFmtId="1" fontId="3" fillId="34" borderId="12" xfId="0" applyNumberFormat="1" applyFont="1" applyFill="1" applyBorder="1" applyAlignment="1" applyProtection="1">
      <alignment horizontal="center" vertical="center"/>
      <protection/>
    </xf>
    <xf numFmtId="1" fontId="15" fillId="0" borderId="26" xfId="0" applyNumberFormat="1" applyFont="1" applyBorder="1" applyAlignment="1" applyProtection="1">
      <alignment horizontal="center" vertical="center"/>
      <protection locked="0"/>
    </xf>
    <xf numFmtId="1" fontId="15" fillId="0" borderId="27" xfId="0" applyNumberFormat="1" applyFont="1" applyBorder="1" applyAlignment="1" applyProtection="1">
      <alignment horizontal="center" vertical="center"/>
      <protection locked="0"/>
    </xf>
    <xf numFmtId="1" fontId="3" fillId="34" borderId="13" xfId="0" applyNumberFormat="1" applyFont="1" applyFill="1" applyBorder="1" applyAlignment="1" applyProtection="1">
      <alignment horizontal="center" vertical="center"/>
      <protection/>
    </xf>
    <xf numFmtId="0" fontId="10" fillId="35" borderId="28" xfId="0" applyFont="1" applyFill="1" applyBorder="1" applyAlignment="1" applyProtection="1">
      <alignment/>
      <protection/>
    </xf>
    <xf numFmtId="0" fontId="10" fillId="35" borderId="29" xfId="0" applyFont="1" applyFill="1" applyBorder="1" applyAlignment="1" applyProtection="1">
      <alignment horizontal="center"/>
      <protection/>
    </xf>
    <xf numFmtId="1" fontId="0" fillId="33" borderId="30" xfId="0" applyNumberFormat="1" applyFont="1" applyFill="1" applyBorder="1" applyAlignment="1" applyProtection="1">
      <alignment/>
      <protection/>
    </xf>
    <xf numFmtId="1" fontId="0" fillId="33" borderId="31" xfId="0" applyNumberFormat="1" applyFont="1" applyFill="1" applyBorder="1" applyAlignment="1" applyProtection="1">
      <alignment/>
      <protection/>
    </xf>
    <xf numFmtId="1" fontId="0" fillId="33" borderId="32" xfId="0" applyNumberFormat="1" applyFont="1" applyFill="1" applyBorder="1" applyAlignment="1" applyProtection="1">
      <alignment/>
      <protection/>
    </xf>
    <xf numFmtId="0" fontId="8" fillId="34" borderId="33" xfId="0" applyFont="1" applyFill="1" applyBorder="1" applyAlignment="1" applyProtection="1">
      <alignment vertical="center"/>
      <protection/>
    </xf>
    <xf numFmtId="1" fontId="8" fillId="34" borderId="34" xfId="0" applyNumberFormat="1" applyFont="1" applyFill="1" applyBorder="1" applyAlignment="1" applyProtection="1">
      <alignment/>
      <protection/>
    </xf>
    <xf numFmtId="0" fontId="8" fillId="34" borderId="33" xfId="0" applyFont="1" applyFill="1" applyBorder="1" applyAlignment="1" applyProtection="1">
      <alignment/>
      <protection/>
    </xf>
    <xf numFmtId="0" fontId="42" fillId="0" borderId="0" xfId="0" applyFont="1" applyAlignment="1">
      <alignment vertical="center"/>
    </xf>
    <xf numFmtId="0" fontId="1" fillId="0" borderId="0" xfId="0" applyFont="1" applyAlignment="1">
      <alignment vertical="center"/>
    </xf>
    <xf numFmtId="0" fontId="8" fillId="0" borderId="14" xfId="0" applyFont="1" applyFill="1" applyBorder="1" applyAlignment="1" applyProtection="1">
      <alignment vertical="center" wrapText="1"/>
      <protection/>
    </xf>
    <xf numFmtId="1" fontId="17" fillId="34" borderId="35" xfId="0" applyNumberFormat="1" applyFont="1" applyFill="1" applyBorder="1" applyAlignment="1" applyProtection="1">
      <alignment/>
      <protection/>
    </xf>
    <xf numFmtId="1" fontId="15" fillId="0" borderId="24" xfId="0" applyNumberFormat="1" applyFont="1" applyBorder="1" applyAlignment="1" applyProtection="1">
      <alignment horizontal="center" vertical="center"/>
      <protection/>
    </xf>
    <xf numFmtId="1" fontId="13" fillId="34" borderId="22" xfId="0" applyNumberFormat="1" applyFont="1" applyFill="1" applyBorder="1" applyAlignment="1" applyProtection="1">
      <alignment horizontal="center" vertical="center"/>
      <protection/>
    </xf>
    <xf numFmtId="1" fontId="15" fillId="0" borderId="23" xfId="0" applyNumberFormat="1" applyFont="1" applyBorder="1" applyAlignment="1" applyProtection="1">
      <alignment horizontal="center" vertical="center"/>
      <protection/>
    </xf>
    <xf numFmtId="0" fontId="8" fillId="34" borderId="22" xfId="0" applyFont="1" applyFill="1" applyBorder="1" applyAlignment="1" applyProtection="1">
      <alignment horizontal="center" vertical="center"/>
      <protection/>
    </xf>
    <xf numFmtId="1" fontId="13" fillId="0" borderId="20" xfId="0" applyNumberFormat="1" applyFont="1" applyFill="1" applyBorder="1" applyAlignment="1" applyProtection="1">
      <alignment horizontal="center" vertical="center"/>
      <protection/>
    </xf>
    <xf numFmtId="1" fontId="13" fillId="0" borderId="21" xfId="0" applyNumberFormat="1" applyFont="1" applyFill="1" applyBorder="1" applyAlignment="1" applyProtection="1">
      <alignment horizontal="center" vertical="center"/>
      <protection/>
    </xf>
    <xf numFmtId="1" fontId="14" fillId="34" borderId="36" xfId="0" applyNumberFormat="1" applyFont="1" applyFill="1" applyBorder="1" applyAlignment="1" applyProtection="1">
      <alignment horizontal="center" vertical="center"/>
      <protection/>
    </xf>
    <xf numFmtId="2" fontId="15" fillId="0" borderId="26" xfId="0" applyNumberFormat="1" applyFont="1" applyBorder="1" applyAlignment="1" applyProtection="1">
      <alignment horizontal="center" vertical="center"/>
      <protection locked="0"/>
    </xf>
    <xf numFmtId="2" fontId="15" fillId="0" borderId="27" xfId="0" applyNumberFormat="1" applyFont="1" applyBorder="1" applyAlignment="1" applyProtection="1">
      <alignment horizontal="center" vertical="center"/>
      <protection locked="0"/>
    </xf>
    <xf numFmtId="1" fontId="13" fillId="0" borderId="22" xfId="0" applyNumberFormat="1" applyFont="1" applyFill="1" applyBorder="1" applyAlignment="1" applyProtection="1">
      <alignment horizontal="center" vertical="center"/>
      <protection/>
    </xf>
    <xf numFmtId="1" fontId="13" fillId="0" borderId="25" xfId="0" applyNumberFormat="1" applyFont="1" applyFill="1" applyBorder="1" applyAlignment="1" applyProtection="1">
      <alignment horizontal="center" vertical="center"/>
      <protection/>
    </xf>
    <xf numFmtId="0" fontId="26" fillId="33" borderId="0" xfId="0" applyFont="1" applyFill="1" applyAlignment="1">
      <alignment/>
    </xf>
    <xf numFmtId="1" fontId="13" fillId="0" borderId="20" xfId="0" applyNumberFormat="1" applyFont="1" applyFill="1" applyBorder="1" applyAlignment="1" applyProtection="1">
      <alignment horizontal="center" vertical="center"/>
      <protection locked="0"/>
    </xf>
    <xf numFmtId="1" fontId="13" fillId="0" borderId="21" xfId="0" applyNumberFormat="1" applyFont="1" applyFill="1" applyBorder="1" applyAlignment="1" applyProtection="1">
      <alignment horizontal="center" vertical="center"/>
      <protection locked="0"/>
    </xf>
    <xf numFmtId="0" fontId="21" fillId="0" borderId="0" xfId="0" applyFont="1" applyAlignment="1">
      <alignment/>
    </xf>
    <xf numFmtId="0" fontId="21" fillId="33" borderId="0" xfId="0" applyFont="1" applyFill="1" applyAlignment="1">
      <alignment/>
    </xf>
    <xf numFmtId="0" fontId="0" fillId="33" borderId="0" xfId="0" applyFont="1" applyFill="1" applyAlignment="1" applyProtection="1">
      <alignment/>
      <protection/>
    </xf>
    <xf numFmtId="0" fontId="8" fillId="33" borderId="0" xfId="0" applyFont="1" applyFill="1" applyAlignment="1" applyProtection="1">
      <alignment wrapText="1"/>
      <protection/>
    </xf>
    <xf numFmtId="0" fontId="22" fillId="33" borderId="0" xfId="0" applyFont="1" applyFill="1" applyAlignment="1" applyProtection="1">
      <alignment horizontal="left" vertical="center"/>
      <protection/>
    </xf>
    <xf numFmtId="0" fontId="20" fillId="33" borderId="0" xfId="0" applyFont="1" applyFill="1" applyAlignment="1" applyProtection="1">
      <alignment/>
      <protection/>
    </xf>
    <xf numFmtId="0" fontId="8" fillId="33" borderId="0" xfId="0" applyFont="1" applyFill="1" applyAlignment="1" applyProtection="1">
      <alignment/>
      <protection/>
    </xf>
    <xf numFmtId="0" fontId="23" fillId="33" borderId="0" xfId="0" applyFont="1" applyFill="1" applyAlignment="1" applyProtection="1">
      <alignment/>
      <protection/>
    </xf>
    <xf numFmtId="0" fontId="24" fillId="33" borderId="0" xfId="0" applyFont="1" applyFill="1" applyAlignment="1" applyProtection="1">
      <alignment/>
      <protection/>
    </xf>
    <xf numFmtId="0" fontId="25" fillId="33" borderId="0" xfId="0" applyFont="1" applyFill="1" applyAlignment="1" applyProtection="1">
      <alignment/>
      <protection/>
    </xf>
    <xf numFmtId="0" fontId="3" fillId="33" borderId="0" xfId="0" applyFont="1" applyFill="1" applyAlignment="1" applyProtection="1">
      <alignment/>
      <protection/>
    </xf>
    <xf numFmtId="0" fontId="26" fillId="33" borderId="0" xfId="0" applyFont="1" applyFill="1" applyAlignment="1" applyProtection="1">
      <alignment/>
      <protection/>
    </xf>
    <xf numFmtId="0" fontId="10" fillId="33" borderId="0" xfId="0" applyFont="1" applyFill="1" applyAlignment="1" applyProtection="1">
      <alignment/>
      <protection/>
    </xf>
    <xf numFmtId="0" fontId="26" fillId="33" borderId="0" xfId="0" applyFont="1" applyFill="1" applyAlignment="1" applyProtection="1">
      <alignment horizontal="right"/>
      <protection/>
    </xf>
    <xf numFmtId="1" fontId="26" fillId="33" borderId="0" xfId="0" applyNumberFormat="1" applyFont="1" applyFill="1" applyAlignment="1" applyProtection="1">
      <alignment/>
      <protection/>
    </xf>
    <xf numFmtId="0" fontId="16" fillId="33" borderId="0" xfId="0" applyFont="1" applyFill="1" applyAlignment="1" applyProtection="1">
      <alignment/>
      <protection/>
    </xf>
    <xf numFmtId="0" fontId="28" fillId="33" borderId="0" xfId="0" applyFont="1" applyFill="1" applyAlignment="1" applyProtection="1">
      <alignment/>
      <protection/>
    </xf>
    <xf numFmtId="183" fontId="26" fillId="33" borderId="0" xfId="0" applyNumberFormat="1" applyFont="1" applyFill="1" applyAlignment="1" applyProtection="1">
      <alignment/>
      <protection/>
    </xf>
    <xf numFmtId="1" fontId="0" fillId="33" borderId="0" xfId="0" applyNumberFormat="1" applyFont="1" applyFill="1" applyAlignment="1" applyProtection="1">
      <alignment/>
      <protection/>
    </xf>
    <xf numFmtId="0" fontId="0" fillId="0" borderId="0" xfId="0" applyFont="1" applyAlignment="1">
      <alignment/>
    </xf>
    <xf numFmtId="0" fontId="8" fillId="33" borderId="0" xfId="0" applyFont="1" applyFill="1" applyAlignment="1">
      <alignment wrapText="1"/>
    </xf>
    <xf numFmtId="0" fontId="0" fillId="33" borderId="0" xfId="0" applyFont="1" applyFill="1" applyAlignment="1">
      <alignment/>
    </xf>
    <xf numFmtId="0" fontId="20" fillId="33" borderId="0" xfId="0" applyFont="1" applyFill="1" applyAlignment="1">
      <alignment/>
    </xf>
    <xf numFmtId="0" fontId="24" fillId="33" borderId="0" xfId="0" applyFont="1" applyFill="1" applyAlignment="1">
      <alignment/>
    </xf>
    <xf numFmtId="0" fontId="25" fillId="33" borderId="0" xfId="0" applyFont="1" applyFill="1" applyAlignment="1">
      <alignment/>
    </xf>
    <xf numFmtId="0" fontId="3" fillId="33" borderId="0" xfId="0" applyFont="1" applyFill="1" applyAlignment="1">
      <alignment/>
    </xf>
    <xf numFmtId="0" fontId="28" fillId="33" borderId="0" xfId="0" applyFont="1" applyFill="1" applyAlignment="1">
      <alignment/>
    </xf>
    <xf numFmtId="0" fontId="22" fillId="0" borderId="0" xfId="0" applyFont="1" applyAlignment="1" applyProtection="1">
      <alignment vertical="center"/>
      <protection/>
    </xf>
    <xf numFmtId="0" fontId="20" fillId="0" borderId="0" xfId="0" applyFont="1" applyBorder="1" applyAlignment="1" applyProtection="1">
      <alignment/>
      <protection/>
    </xf>
    <xf numFmtId="0" fontId="20" fillId="0" borderId="0" xfId="0" applyFont="1" applyAlignment="1" applyProtection="1">
      <alignment/>
      <protection/>
    </xf>
    <xf numFmtId="0" fontId="43" fillId="0" borderId="0" xfId="0" applyFont="1" applyAlignment="1" applyProtection="1">
      <alignment wrapText="1"/>
      <protection/>
    </xf>
    <xf numFmtId="0" fontId="14" fillId="0" borderId="0" xfId="0" applyFont="1" applyAlignment="1" applyProtection="1">
      <alignment/>
      <protection/>
    </xf>
    <xf numFmtId="0" fontId="13" fillId="0" borderId="0" xfId="0" applyFont="1" applyAlignment="1" applyProtection="1">
      <alignment/>
      <protection/>
    </xf>
    <xf numFmtId="0" fontId="20" fillId="0" borderId="0" xfId="0" applyFont="1" applyAlignment="1" applyProtection="1">
      <alignment vertical="center"/>
      <protection/>
    </xf>
    <xf numFmtId="0" fontId="14" fillId="0" borderId="0" xfId="0" applyFont="1" applyAlignment="1" applyProtection="1">
      <alignment vertical="center"/>
      <protection/>
    </xf>
    <xf numFmtId="0" fontId="13" fillId="0" borderId="0" xfId="0" applyFont="1" applyAlignment="1" applyProtection="1">
      <alignment vertical="center"/>
      <protection/>
    </xf>
    <xf numFmtId="0" fontId="20" fillId="0" borderId="0" xfId="0" applyFont="1" applyBorder="1" applyAlignment="1" applyProtection="1">
      <alignment vertical="center"/>
      <protection/>
    </xf>
    <xf numFmtId="0" fontId="8" fillId="0" borderId="37"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Alignment="1" applyProtection="1">
      <alignment horizontal="center" vertical="center"/>
      <protection/>
    </xf>
    <xf numFmtId="0" fontId="10" fillId="0" borderId="0" xfId="0" applyFont="1" applyFill="1" applyBorder="1" applyAlignment="1" applyProtection="1">
      <alignment horizontal="center" vertical="center" wrapText="1"/>
      <protection/>
    </xf>
    <xf numFmtId="173" fontId="10" fillId="0" borderId="0" xfId="0" applyNumberFormat="1" applyFont="1" applyFill="1" applyBorder="1" applyAlignment="1" applyProtection="1">
      <alignment horizontal="center" vertical="center"/>
      <protection/>
    </xf>
    <xf numFmtId="0" fontId="20" fillId="0" borderId="0" xfId="0" applyFont="1" applyAlignment="1" applyProtection="1">
      <alignment wrapText="1"/>
      <protection/>
    </xf>
    <xf numFmtId="0" fontId="25" fillId="0" borderId="0" xfId="0" applyFont="1" applyAlignment="1" applyProtection="1">
      <alignment/>
      <protection/>
    </xf>
    <xf numFmtId="0" fontId="24" fillId="0" borderId="0" xfId="0" applyFont="1" applyAlignment="1" applyProtection="1">
      <alignment/>
      <protection/>
    </xf>
    <xf numFmtId="0" fontId="3" fillId="0" borderId="0" xfId="0" applyFont="1" applyAlignment="1" applyProtection="1">
      <alignment/>
      <protection/>
    </xf>
    <xf numFmtId="0" fontId="29" fillId="0" borderId="0" xfId="0" applyFont="1" applyAlignment="1" applyProtection="1">
      <alignment/>
      <protection/>
    </xf>
    <xf numFmtId="0" fontId="27" fillId="0" borderId="0" xfId="0" applyFont="1" applyAlignment="1" applyProtection="1">
      <alignment/>
      <protection/>
    </xf>
    <xf numFmtId="0" fontId="28" fillId="0" borderId="0" xfId="0" applyFont="1" applyAlignment="1" applyProtection="1">
      <alignment/>
      <protection/>
    </xf>
    <xf numFmtId="0" fontId="16" fillId="0" borderId="0" xfId="0" applyFont="1" applyAlignment="1" applyProtection="1">
      <alignment/>
      <protection/>
    </xf>
    <xf numFmtId="0" fontId="4" fillId="0" borderId="0" xfId="0" applyFont="1" applyAlignment="1" applyProtection="1">
      <alignment/>
      <protection/>
    </xf>
    <xf numFmtId="16" fontId="10" fillId="35" borderId="29" xfId="0" applyNumberFormat="1" applyFont="1" applyFill="1" applyBorder="1" applyAlignment="1" applyProtection="1">
      <alignment horizontal="center" vertical="center" wrapText="1"/>
      <protection/>
    </xf>
    <xf numFmtId="0" fontId="10" fillId="35" borderId="38" xfId="0" applyFont="1" applyFill="1" applyBorder="1" applyAlignment="1" applyProtection="1">
      <alignment horizontal="center" vertical="center" wrapText="1"/>
      <protection/>
    </xf>
    <xf numFmtId="173" fontId="17"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xf>
    <xf numFmtId="1" fontId="8" fillId="0" borderId="0" xfId="0" applyNumberFormat="1" applyFont="1" applyFill="1" applyBorder="1" applyAlignment="1" applyProtection="1">
      <alignment horizontal="center" vertical="center"/>
      <protection locked="0"/>
    </xf>
    <xf numFmtId="1" fontId="8" fillId="0" borderId="0" xfId="0" applyNumberFormat="1" applyFont="1" applyFill="1" applyBorder="1" applyAlignment="1" applyProtection="1">
      <alignment horizontal="center" vertical="center"/>
      <protection/>
    </xf>
    <xf numFmtId="1" fontId="8" fillId="0" borderId="0" xfId="0" applyNumberFormat="1" applyFont="1" applyFill="1" applyBorder="1" applyAlignment="1" applyProtection="1">
      <alignment horizontal="center" vertical="center" wrapText="1"/>
      <protection/>
    </xf>
    <xf numFmtId="0" fontId="20" fillId="0" borderId="37" xfId="0" applyFont="1" applyBorder="1" applyAlignment="1" applyProtection="1">
      <alignment/>
      <protection/>
    </xf>
    <xf numFmtId="0" fontId="13" fillId="0" borderId="37" xfId="0" applyFont="1" applyBorder="1" applyAlignment="1" applyProtection="1">
      <alignment/>
      <protection/>
    </xf>
    <xf numFmtId="0" fontId="13" fillId="0" borderId="0" xfId="0" applyFont="1" applyBorder="1" applyAlignment="1" applyProtection="1">
      <alignment/>
      <protection/>
    </xf>
    <xf numFmtId="0" fontId="30" fillId="0" borderId="0" xfId="0" applyFont="1" applyAlignment="1" applyProtection="1">
      <alignment/>
      <protection/>
    </xf>
    <xf numFmtId="0" fontId="31" fillId="0" borderId="0" xfId="0" applyFont="1" applyAlignment="1">
      <alignment/>
    </xf>
    <xf numFmtId="0" fontId="32" fillId="0" borderId="0" xfId="0" applyFont="1" applyBorder="1" applyAlignment="1">
      <alignment/>
    </xf>
    <xf numFmtId="0" fontId="14" fillId="0" borderId="0" xfId="0" applyFont="1" applyAlignment="1" applyProtection="1">
      <alignment horizontal="center" vertical="center"/>
      <protection/>
    </xf>
    <xf numFmtId="0" fontId="20" fillId="0" borderId="0" xfId="0" applyFont="1" applyAlignment="1">
      <alignment/>
    </xf>
    <xf numFmtId="0" fontId="20" fillId="0" borderId="0" xfId="0" applyFont="1" applyBorder="1" applyAlignment="1">
      <alignment/>
    </xf>
    <xf numFmtId="0" fontId="33" fillId="0" borderId="0" xfId="0" applyFont="1" applyAlignment="1" applyProtection="1">
      <alignment vertical="center"/>
      <protection/>
    </xf>
    <xf numFmtId="0" fontId="23" fillId="0" borderId="0" xfId="0" applyFont="1" applyAlignment="1" applyProtection="1">
      <alignment vertical="center"/>
      <protection/>
    </xf>
    <xf numFmtId="0" fontId="34" fillId="0" borderId="0" xfId="0" applyFont="1" applyAlignment="1" applyProtection="1">
      <alignment vertical="center"/>
      <protection/>
    </xf>
    <xf numFmtId="0" fontId="23" fillId="0" borderId="0" xfId="0" applyFont="1" applyAlignment="1">
      <alignment vertical="center"/>
    </xf>
    <xf numFmtId="0" fontId="23" fillId="0" borderId="0" xfId="0" applyFont="1" applyBorder="1" applyAlignment="1">
      <alignment vertical="center"/>
    </xf>
    <xf numFmtId="0" fontId="35" fillId="0" borderId="0" xfId="0" applyFont="1" applyBorder="1" applyAlignment="1" applyProtection="1">
      <alignment horizontal="right" wrapText="1"/>
      <protection/>
    </xf>
    <xf numFmtId="0" fontId="35" fillId="0" borderId="0" xfId="0" applyFont="1" applyAlignment="1" applyProtection="1">
      <alignment/>
      <protection/>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36" fillId="0" borderId="0" xfId="0" applyFont="1" applyAlignment="1">
      <alignment/>
    </xf>
    <xf numFmtId="1" fontId="15" fillId="0" borderId="26" xfId="0" applyNumberFormat="1" applyFont="1" applyBorder="1" applyAlignment="1" applyProtection="1">
      <alignment horizontal="center" vertical="center"/>
      <protection/>
    </xf>
    <xf numFmtId="1" fontId="15" fillId="0" borderId="39" xfId="0" applyNumberFormat="1" applyFont="1" applyBorder="1" applyAlignment="1" applyProtection="1">
      <alignment horizontal="center" vertical="center"/>
      <protection/>
    </xf>
    <xf numFmtId="1" fontId="15" fillId="0" borderId="27" xfId="0" applyNumberFormat="1" applyFont="1" applyBorder="1" applyAlignment="1" applyProtection="1">
      <alignment horizontal="center" vertical="center"/>
      <protection/>
    </xf>
    <xf numFmtId="0" fontId="8" fillId="0" borderId="0" xfId="0" applyFont="1" applyFill="1" applyAlignment="1">
      <alignment/>
    </xf>
    <xf numFmtId="0" fontId="8" fillId="0" borderId="0" xfId="0" applyFont="1" applyFill="1" applyBorder="1" applyAlignment="1">
      <alignment/>
    </xf>
    <xf numFmtId="0" fontId="21" fillId="0" borderId="0" xfId="0" applyFont="1" applyBorder="1" applyAlignment="1">
      <alignment/>
    </xf>
    <xf numFmtId="14" fontId="11" fillId="0" borderId="0" xfId="0" applyNumberFormat="1" applyFont="1" applyFill="1" applyBorder="1" applyAlignment="1" applyProtection="1">
      <alignment horizontal="center" vertical="center"/>
      <protection/>
    </xf>
    <xf numFmtId="0" fontId="26" fillId="0" borderId="0" xfId="0" applyFont="1" applyAlignment="1" applyProtection="1">
      <alignment horizontal="right"/>
      <protection/>
    </xf>
    <xf numFmtId="1" fontId="26" fillId="0" borderId="0" xfId="0" applyNumberFormat="1" applyFont="1" applyBorder="1" applyAlignment="1">
      <alignment/>
    </xf>
    <xf numFmtId="2" fontId="35" fillId="0" borderId="0" xfId="0" applyNumberFormat="1" applyFont="1" applyAlignment="1" applyProtection="1">
      <alignment/>
      <protection/>
    </xf>
    <xf numFmtId="2" fontId="37" fillId="0" borderId="0" xfId="0" applyNumberFormat="1" applyFont="1" applyAlignment="1" applyProtection="1">
      <alignment/>
      <protection/>
    </xf>
    <xf numFmtId="0" fontId="20" fillId="0" borderId="0" xfId="0" applyFont="1" applyAlignment="1">
      <alignment wrapText="1"/>
    </xf>
    <xf numFmtId="0" fontId="25" fillId="0" borderId="0" xfId="0" applyFont="1" applyAlignment="1">
      <alignment/>
    </xf>
    <xf numFmtId="0" fontId="24" fillId="0" borderId="0" xfId="0" applyFont="1" applyAlignment="1">
      <alignment/>
    </xf>
    <xf numFmtId="0" fontId="3" fillId="0" borderId="0" xfId="0" applyFont="1" applyAlignment="1">
      <alignment/>
    </xf>
    <xf numFmtId="0" fontId="29" fillId="0" borderId="0" xfId="0" applyFont="1" applyAlignment="1">
      <alignment/>
    </xf>
    <xf numFmtId="0" fontId="28" fillId="0" borderId="0" xfId="0" applyFont="1" applyAlignment="1">
      <alignment/>
    </xf>
    <xf numFmtId="0" fontId="16" fillId="0" borderId="0" xfId="0" applyFont="1" applyAlignment="1">
      <alignment/>
    </xf>
    <xf numFmtId="0" fontId="30" fillId="0" borderId="0" xfId="0" applyFont="1" applyAlignment="1">
      <alignment/>
    </xf>
    <xf numFmtId="0" fontId="44" fillId="33" borderId="0" xfId="0" applyFont="1" applyFill="1" applyAlignment="1">
      <alignment/>
    </xf>
    <xf numFmtId="0" fontId="29" fillId="33" borderId="0" xfId="0" applyFont="1" applyFill="1" applyAlignment="1">
      <alignment/>
    </xf>
    <xf numFmtId="0" fontId="30" fillId="33" borderId="0" xfId="0" applyFont="1" applyFill="1" applyAlignment="1">
      <alignment/>
    </xf>
    <xf numFmtId="0" fontId="10" fillId="35" borderId="33" xfId="0" applyFont="1" applyFill="1" applyBorder="1" applyAlignment="1" applyProtection="1">
      <alignment/>
      <protection/>
    </xf>
    <xf numFmtId="1" fontId="10" fillId="35" borderId="40" xfId="0" applyNumberFormat="1" applyFont="1" applyFill="1" applyBorder="1" applyAlignment="1" applyProtection="1">
      <alignment/>
      <protection/>
    </xf>
    <xf numFmtId="0" fontId="10" fillId="35" borderId="36" xfId="0" applyFont="1" applyFill="1" applyBorder="1" applyAlignment="1" applyProtection="1">
      <alignment/>
      <protection/>
    </xf>
    <xf numFmtId="0" fontId="38" fillId="33" borderId="0" xfId="0" applyFont="1" applyFill="1" applyAlignment="1" applyProtection="1">
      <alignment horizontal="center" wrapText="1"/>
      <protection/>
    </xf>
    <xf numFmtId="0" fontId="38" fillId="33" borderId="0" xfId="0" applyFont="1" applyFill="1" applyAlignment="1" applyProtection="1">
      <alignment horizontal="center"/>
      <protection/>
    </xf>
    <xf numFmtId="0" fontId="13" fillId="34" borderId="22" xfId="0" applyFont="1" applyFill="1" applyBorder="1" applyAlignment="1" applyProtection="1">
      <alignment horizontal="center" vertical="center"/>
      <protection/>
    </xf>
    <xf numFmtId="0" fontId="13" fillId="34" borderId="14" xfId="0" applyFont="1" applyFill="1" applyBorder="1" applyAlignment="1" applyProtection="1">
      <alignment horizontal="center" vertical="center"/>
      <protection/>
    </xf>
    <xf numFmtId="0" fontId="19" fillId="0" borderId="0" xfId="0" applyFont="1" applyAlignment="1">
      <alignment vertical="center"/>
    </xf>
    <xf numFmtId="1" fontId="18" fillId="33" borderId="41" xfId="0" applyNumberFormat="1" applyFont="1" applyFill="1" applyBorder="1" applyAlignment="1" applyProtection="1">
      <alignment/>
      <protection/>
    </xf>
    <xf numFmtId="1" fontId="18" fillId="33" borderId="42" xfId="0" applyNumberFormat="1" applyFont="1" applyFill="1" applyBorder="1" applyAlignment="1" applyProtection="1">
      <alignment/>
      <protection/>
    </xf>
    <xf numFmtId="1" fontId="18" fillId="33" borderId="43" xfId="0" applyNumberFormat="1" applyFont="1" applyFill="1" applyBorder="1" applyAlignment="1" applyProtection="1">
      <alignment/>
      <protection/>
    </xf>
    <xf numFmtId="0" fontId="42" fillId="0" borderId="44" xfId="0" applyFont="1" applyBorder="1" applyAlignment="1">
      <alignment vertical="center" wrapText="1"/>
    </xf>
    <xf numFmtId="0" fontId="0" fillId="0" borderId="44" xfId="0" applyBorder="1" applyAlignment="1">
      <alignment wrapText="1"/>
    </xf>
    <xf numFmtId="0" fontId="41" fillId="33" borderId="0" xfId="0" applyFont="1" applyFill="1" applyAlignment="1">
      <alignment horizontal="center" wrapText="1"/>
    </xf>
    <xf numFmtId="0" fontId="45" fillId="0" borderId="0" xfId="0" applyFont="1" applyAlignment="1">
      <alignment wrapText="1"/>
    </xf>
    <xf numFmtId="0" fontId="42" fillId="0" borderId="45" xfId="0" applyFont="1" applyBorder="1" applyAlignment="1">
      <alignment vertical="center"/>
    </xf>
    <xf numFmtId="0" fontId="0" fillId="0" borderId="45" xfId="0" applyBorder="1" applyAlignment="1">
      <alignment/>
    </xf>
    <xf numFmtId="0" fontId="42" fillId="0" borderId="46" xfId="0" applyFont="1" applyBorder="1" applyAlignment="1">
      <alignment vertical="center"/>
    </xf>
    <xf numFmtId="0" fontId="0" fillId="0" borderId="46" xfId="0" applyBorder="1" applyAlignment="1">
      <alignment/>
    </xf>
    <xf numFmtId="0" fontId="1" fillId="0" borderId="45" xfId="0" applyFont="1" applyBorder="1" applyAlignment="1">
      <alignment vertical="center" wrapText="1"/>
    </xf>
    <xf numFmtId="0" fontId="0" fillId="0" borderId="45" xfId="0" applyBorder="1" applyAlignment="1">
      <alignment wrapText="1"/>
    </xf>
    <xf numFmtId="0" fontId="1" fillId="0" borderId="0" xfId="0" applyFont="1" applyAlignment="1">
      <alignment vertical="center" wrapText="1"/>
    </xf>
    <xf numFmtId="0" fontId="0" fillId="0" borderId="0" xfId="0" applyAlignment="1">
      <alignment wrapText="1"/>
    </xf>
    <xf numFmtId="0" fontId="16" fillId="34" borderId="47" xfId="0" applyFont="1" applyFill="1" applyBorder="1" applyAlignment="1">
      <alignment horizontal="center"/>
    </xf>
    <xf numFmtId="0" fontId="16" fillId="34" borderId="48" xfId="0" applyFont="1" applyFill="1" applyBorder="1" applyAlignment="1">
      <alignment horizontal="center"/>
    </xf>
    <xf numFmtId="0" fontId="16" fillId="34" borderId="49" xfId="0" applyFont="1" applyFill="1" applyBorder="1" applyAlignment="1">
      <alignment horizontal="center"/>
    </xf>
    <xf numFmtId="0" fontId="1" fillId="0" borderId="46" xfId="0" applyFont="1" applyBorder="1" applyAlignment="1">
      <alignment vertical="center" wrapText="1"/>
    </xf>
    <xf numFmtId="0" fontId="0" fillId="0" borderId="46" xfId="0" applyBorder="1" applyAlignment="1">
      <alignment wrapText="1"/>
    </xf>
    <xf numFmtId="0" fontId="24" fillId="34" borderId="47" xfId="0" applyFont="1" applyFill="1" applyBorder="1" applyAlignment="1">
      <alignment horizontal="center"/>
    </xf>
    <xf numFmtId="0" fontId="24" fillId="34" borderId="48" xfId="0" applyFont="1" applyFill="1" applyBorder="1" applyAlignment="1">
      <alignment horizontal="center"/>
    </xf>
    <xf numFmtId="0" fontId="24" fillId="34" borderId="49" xfId="0" applyFont="1" applyFill="1" applyBorder="1" applyAlignment="1">
      <alignment horizontal="center"/>
    </xf>
    <xf numFmtId="0" fontId="27" fillId="34" borderId="47" xfId="0" applyFont="1" applyFill="1" applyBorder="1" applyAlignment="1">
      <alignment horizontal="center"/>
    </xf>
    <xf numFmtId="0" fontId="27" fillId="34" borderId="48" xfId="0" applyFont="1" applyFill="1" applyBorder="1" applyAlignment="1">
      <alignment horizontal="center"/>
    </xf>
    <xf numFmtId="0" fontId="27" fillId="34" borderId="49" xfId="0" applyFont="1" applyFill="1" applyBorder="1" applyAlignment="1">
      <alignment horizontal="center"/>
    </xf>
    <xf numFmtId="0" fontId="27" fillId="34" borderId="50" xfId="0" applyFont="1" applyFill="1" applyBorder="1" applyAlignment="1">
      <alignment horizontal="center"/>
    </xf>
    <xf numFmtId="0" fontId="27" fillId="34" borderId="51" xfId="0" applyFont="1" applyFill="1" applyBorder="1" applyAlignment="1">
      <alignment horizontal="center"/>
    </xf>
    <xf numFmtId="0" fontId="27" fillId="34" borderId="52" xfId="0" applyFont="1" applyFill="1" applyBorder="1" applyAlignment="1">
      <alignment horizontal="center"/>
    </xf>
    <xf numFmtId="0" fontId="8" fillId="33" borderId="0" xfId="0" applyFont="1" applyFill="1" applyAlignment="1">
      <alignment horizontal="center" wrapText="1"/>
    </xf>
    <xf numFmtId="0" fontId="10" fillId="35" borderId="29" xfId="0" applyFont="1" applyFill="1" applyBorder="1" applyAlignment="1" applyProtection="1">
      <alignment horizontal="right" vertical="center" wrapText="1"/>
      <protection/>
    </xf>
    <xf numFmtId="0" fontId="10" fillId="35" borderId="38" xfId="0" applyFont="1" applyFill="1" applyBorder="1" applyAlignment="1" applyProtection="1">
      <alignment horizontal="right" vertical="center" wrapText="1"/>
      <protection/>
    </xf>
    <xf numFmtId="0" fontId="10" fillId="35" borderId="29" xfId="0" applyFont="1" applyFill="1" applyBorder="1" applyAlignment="1" applyProtection="1">
      <alignment horizontal="center" vertical="center" wrapText="1"/>
      <protection/>
    </xf>
    <xf numFmtId="0" fontId="10" fillId="35" borderId="38" xfId="0" applyFont="1" applyFill="1" applyBorder="1" applyAlignment="1" applyProtection="1">
      <alignment horizontal="center" vertical="center" wrapText="1"/>
      <protection/>
    </xf>
    <xf numFmtId="0" fontId="4" fillId="34" borderId="47" xfId="53" applyFont="1" applyFill="1" applyBorder="1" applyAlignment="1" applyProtection="1">
      <alignment horizontal="center"/>
      <protection/>
    </xf>
    <xf numFmtId="0" fontId="4" fillId="34" borderId="48" xfId="53" applyFont="1" applyFill="1" applyBorder="1" applyAlignment="1" applyProtection="1">
      <alignment horizontal="center"/>
      <protection/>
    </xf>
    <xf numFmtId="0" fontId="4" fillId="34" borderId="49" xfId="53" applyFont="1" applyFill="1" applyBorder="1" applyAlignment="1" applyProtection="1">
      <alignment horizontal="center"/>
      <protection/>
    </xf>
    <xf numFmtId="0" fontId="8" fillId="0" borderId="0" xfId="0" applyFont="1" applyAlignment="1">
      <alignment horizontal="left" wrapText="1"/>
    </xf>
    <xf numFmtId="0" fontId="4" fillId="34" borderId="47" xfId="0" applyFont="1" applyFill="1" applyBorder="1" applyAlignment="1" applyProtection="1">
      <alignment horizontal="center"/>
      <protection/>
    </xf>
    <xf numFmtId="0" fontId="4" fillId="34" borderId="48" xfId="0" applyFont="1" applyFill="1" applyBorder="1" applyAlignment="1" applyProtection="1">
      <alignment horizontal="center"/>
      <protection/>
    </xf>
    <xf numFmtId="0" fontId="4" fillId="34" borderId="49" xfId="0" applyFont="1" applyFill="1" applyBorder="1" applyAlignment="1" applyProtection="1">
      <alignment horizontal="center"/>
      <protection/>
    </xf>
    <xf numFmtId="0" fontId="8" fillId="0" borderId="0" xfId="0" applyFont="1" applyAlignment="1" applyProtection="1">
      <alignment horizontal="left" wrapText="1"/>
      <protection/>
    </xf>
    <xf numFmtId="0" fontId="24" fillId="34" borderId="47" xfId="0" applyFont="1" applyFill="1" applyBorder="1" applyAlignment="1" applyProtection="1">
      <alignment horizontal="center"/>
      <protection/>
    </xf>
    <xf numFmtId="0" fontId="24" fillId="34" borderId="48" xfId="0" applyFont="1" applyFill="1" applyBorder="1" applyAlignment="1" applyProtection="1">
      <alignment horizontal="center"/>
      <protection/>
    </xf>
    <xf numFmtId="0" fontId="24" fillId="34" borderId="49" xfId="0" applyFont="1" applyFill="1" applyBorder="1" applyAlignment="1" applyProtection="1">
      <alignment horizontal="center"/>
      <protection/>
    </xf>
    <xf numFmtId="0" fontId="27" fillId="34" borderId="47" xfId="0" applyFont="1" applyFill="1" applyBorder="1" applyAlignment="1" applyProtection="1">
      <alignment horizontal="center"/>
      <protection/>
    </xf>
    <xf numFmtId="0" fontId="27" fillId="34" borderId="48" xfId="0" applyFont="1" applyFill="1" applyBorder="1" applyAlignment="1" applyProtection="1">
      <alignment horizontal="center"/>
      <protection/>
    </xf>
    <xf numFmtId="0" fontId="27" fillId="34" borderId="49" xfId="0" applyFont="1" applyFill="1" applyBorder="1" applyAlignment="1" applyProtection="1">
      <alignment horizontal="center"/>
      <protection/>
    </xf>
    <xf numFmtId="0" fontId="16" fillId="34" borderId="47" xfId="0" applyFont="1" applyFill="1" applyBorder="1" applyAlignment="1" applyProtection="1">
      <alignment horizontal="center"/>
      <protection/>
    </xf>
    <xf numFmtId="0" fontId="16" fillId="34" borderId="48" xfId="0" applyFont="1" applyFill="1" applyBorder="1" applyAlignment="1" applyProtection="1">
      <alignment horizontal="center"/>
      <protection/>
    </xf>
    <xf numFmtId="0" fontId="16" fillId="34" borderId="49" xfId="0" applyFont="1" applyFill="1" applyBorder="1" applyAlignment="1" applyProtection="1">
      <alignment horizontal="center"/>
      <protection/>
    </xf>
    <xf numFmtId="173" fontId="17" fillId="35" borderId="39" xfId="0" applyNumberFormat="1" applyFont="1" applyFill="1" applyBorder="1" applyAlignment="1" applyProtection="1">
      <alignment horizontal="center" vertical="center"/>
      <protection locked="0"/>
    </xf>
    <xf numFmtId="173" fontId="17" fillId="35" borderId="53" xfId="0" applyNumberFormat="1" applyFont="1" applyFill="1" applyBorder="1" applyAlignment="1" applyProtection="1">
      <alignment horizontal="center" vertical="center"/>
      <protection locked="0"/>
    </xf>
    <xf numFmtId="173" fontId="10" fillId="35" borderId="54" xfId="0" applyNumberFormat="1" applyFont="1" applyFill="1" applyBorder="1" applyAlignment="1" applyProtection="1">
      <alignment horizontal="center" vertical="center"/>
      <protection/>
    </xf>
    <xf numFmtId="173" fontId="10" fillId="35" borderId="55" xfId="0" applyNumberFormat="1" applyFont="1" applyFill="1" applyBorder="1" applyAlignment="1" applyProtection="1">
      <alignment horizontal="center" vertical="center"/>
      <protection/>
    </xf>
    <xf numFmtId="0" fontId="10" fillId="37" borderId="56" xfId="0" applyFont="1" applyFill="1" applyBorder="1" applyAlignment="1" applyProtection="1">
      <alignment horizontal="center" vertical="center" wrapText="1"/>
      <protection/>
    </xf>
    <xf numFmtId="0" fontId="10" fillId="37" borderId="57" xfId="0" applyFont="1" applyFill="1" applyBorder="1" applyAlignment="1" applyProtection="1">
      <alignment horizontal="center" vertical="center" wrapText="1"/>
      <protection/>
    </xf>
    <xf numFmtId="0" fontId="10" fillId="37" borderId="58" xfId="0" applyFont="1" applyFill="1" applyBorder="1" applyAlignment="1" applyProtection="1">
      <alignment horizontal="center" vertical="center" wrapText="1"/>
      <protection/>
    </xf>
    <xf numFmtId="0" fontId="10" fillId="37" borderId="59" xfId="0" applyFont="1" applyFill="1" applyBorder="1" applyAlignment="1" applyProtection="1">
      <alignment horizontal="center" vertical="center" wrapText="1"/>
      <protection/>
    </xf>
    <xf numFmtId="173" fontId="10" fillId="37" borderId="12" xfId="0" applyNumberFormat="1" applyFont="1" applyFill="1" applyBorder="1" applyAlignment="1" applyProtection="1">
      <alignment horizontal="center" vertical="center"/>
      <protection/>
    </xf>
    <xf numFmtId="173" fontId="10" fillId="37" borderId="60" xfId="0" applyNumberFormat="1" applyFont="1" applyFill="1" applyBorder="1" applyAlignment="1" applyProtection="1">
      <alignment horizontal="center" vertical="center"/>
      <protection/>
    </xf>
    <xf numFmtId="0" fontId="10" fillId="37" borderId="29" xfId="0" applyFont="1" applyFill="1" applyBorder="1" applyAlignment="1" applyProtection="1">
      <alignment horizontal="center" vertical="center" wrapText="1"/>
      <protection/>
    </xf>
    <xf numFmtId="0" fontId="10" fillId="37" borderId="38" xfId="0" applyFont="1" applyFill="1" applyBorder="1" applyAlignment="1" applyProtection="1">
      <alignment horizontal="center" vertical="center" wrapText="1"/>
      <protection/>
    </xf>
    <xf numFmtId="0" fontId="10" fillId="37" borderId="61" xfId="0" applyFont="1" applyFill="1" applyBorder="1" applyAlignment="1" applyProtection="1">
      <alignment horizontal="center" vertical="center" wrapText="1"/>
      <protection/>
    </xf>
    <xf numFmtId="0" fontId="10" fillId="37" borderId="62" xfId="0" applyFont="1" applyFill="1" applyBorder="1" applyAlignment="1" applyProtection="1">
      <alignment horizontal="center" vertical="center" wrapText="1"/>
      <protection/>
    </xf>
    <xf numFmtId="173" fontId="10" fillId="37" borderId="28" xfId="0" applyNumberFormat="1" applyFont="1" applyFill="1" applyBorder="1" applyAlignment="1" applyProtection="1">
      <alignment horizontal="center" vertical="center"/>
      <protection/>
    </xf>
    <xf numFmtId="173" fontId="10" fillId="37" borderId="63" xfId="0" applyNumberFormat="1" applyFont="1" applyFill="1" applyBorder="1" applyAlignment="1" applyProtection="1">
      <alignment horizontal="center" vertical="center"/>
      <protection/>
    </xf>
    <xf numFmtId="173" fontId="10" fillId="37" borderId="16" xfId="0" applyNumberFormat="1" applyFont="1" applyFill="1" applyBorder="1" applyAlignment="1" applyProtection="1">
      <alignment horizontal="center" vertical="center"/>
      <protection/>
    </xf>
    <xf numFmtId="173" fontId="10" fillId="37" borderId="19" xfId="0" applyNumberFormat="1" applyFont="1" applyFill="1" applyBorder="1" applyAlignment="1" applyProtection="1">
      <alignment horizontal="center" vertical="center"/>
      <protection/>
    </xf>
    <xf numFmtId="173" fontId="10" fillId="37" borderId="64" xfId="0" applyNumberFormat="1" applyFont="1" applyFill="1" applyBorder="1" applyAlignment="1" applyProtection="1">
      <alignment horizontal="center" vertical="center"/>
      <protection/>
    </xf>
    <xf numFmtId="173" fontId="10" fillId="37" borderId="65" xfId="0" applyNumberFormat="1" applyFont="1" applyFill="1" applyBorder="1" applyAlignment="1" applyProtection="1">
      <alignment horizontal="center" vertical="center"/>
      <protection/>
    </xf>
    <xf numFmtId="173" fontId="10" fillId="37" borderId="66" xfId="0" applyNumberFormat="1" applyFont="1" applyFill="1" applyBorder="1" applyAlignment="1" applyProtection="1">
      <alignment horizontal="center" vertical="center"/>
      <protection/>
    </xf>
    <xf numFmtId="173" fontId="10" fillId="37" borderId="67" xfId="0" applyNumberFormat="1" applyFont="1" applyFill="1" applyBorder="1" applyAlignment="1" applyProtection="1">
      <alignment horizontal="center" vertical="center"/>
      <protection/>
    </xf>
    <xf numFmtId="173" fontId="10" fillId="37" borderId="54" xfId="0" applyNumberFormat="1" applyFont="1" applyFill="1" applyBorder="1" applyAlignment="1" applyProtection="1">
      <alignment horizontal="center" vertical="center"/>
      <protection/>
    </xf>
    <xf numFmtId="173" fontId="10" fillId="37" borderId="55" xfId="0" applyNumberFormat="1" applyFont="1" applyFill="1" applyBorder="1" applyAlignment="1" applyProtection="1">
      <alignment horizontal="center" vertical="center"/>
      <protection/>
    </xf>
    <xf numFmtId="173" fontId="10" fillId="37" borderId="68" xfId="0" applyNumberFormat="1" applyFont="1" applyFill="1" applyBorder="1" applyAlignment="1" applyProtection="1">
      <alignment horizontal="center" vertical="center"/>
      <protection/>
    </xf>
    <xf numFmtId="173" fontId="10" fillId="37" borderId="69" xfId="0" applyNumberFormat="1" applyFont="1" applyFill="1" applyBorder="1" applyAlignment="1" applyProtection="1">
      <alignment horizontal="center" vertical="center"/>
      <protection/>
    </xf>
    <xf numFmtId="0" fontId="46" fillId="33" borderId="0" xfId="0" applyFont="1" applyFill="1" applyAlignment="1" applyProtection="1">
      <alignment horizontal="left" vertical="center"/>
      <protection/>
    </xf>
    <xf numFmtId="0" fontId="40" fillId="33" borderId="0" xfId="0" applyFont="1" applyFill="1" applyAlignment="1" applyProtection="1">
      <alignment horizontal="left" vertical="center"/>
      <protection/>
    </xf>
    <xf numFmtId="0" fontId="8" fillId="33" borderId="0" xfId="0" applyFont="1" applyFill="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14645D"/>
      <rgbColor rgb="00D9CC61"/>
      <rgbColor rgb="0050515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1" u="none" baseline="0">
                <a:solidFill>
                  <a:srgbClr val="33CCCC"/>
                </a:solidFill>
              </a:rPr>
              <a:t>Job Search Productivity: Weekly Contacts</a:t>
            </a:r>
          </a:p>
        </c:rich>
      </c:tx>
      <c:layout>
        <c:manualLayout>
          <c:xMode val="factor"/>
          <c:yMode val="factor"/>
          <c:x val="-0.25825"/>
          <c:y val="-0.0165"/>
        </c:manualLayout>
      </c:layout>
      <c:spPr>
        <a:noFill/>
        <a:ln>
          <a:noFill/>
        </a:ln>
      </c:spPr>
    </c:title>
    <c:plotArea>
      <c:layout>
        <c:manualLayout>
          <c:xMode val="edge"/>
          <c:yMode val="edge"/>
          <c:x val="0.01025"/>
          <c:y val="0.1795"/>
          <c:w val="0.97875"/>
          <c:h val="0.79775"/>
        </c:manualLayout>
      </c:layout>
      <c:barChart>
        <c:barDir val="col"/>
        <c:grouping val="clustered"/>
        <c:varyColors val="0"/>
        <c:ser>
          <c:idx val="3"/>
          <c:order val="0"/>
          <c:tx>
            <c:strRef>
              <c:f>'My Report'!$A$10</c:f>
              <c:strCache>
                <c:ptCount val="1"/>
                <c:pt idx="0">
                  <c:v>Job Postings: # you responded to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'My Report'!$B$5:$U$5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'My Report'!$B$10:$U$10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0"/>
          <c:order val="1"/>
          <c:tx>
            <c:strRef>
              <c:f>'My Report'!$A$11</c:f>
              <c:strCache>
                <c:ptCount val="1"/>
                <c:pt idx="0">
                  <c:v>Direct Employer Contacts: initial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'My Report'!$B$5:$U$5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'My Report'!$B$11:$U$11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2"/>
          <c:tx>
            <c:strRef>
              <c:f>'My Report'!$A$12</c:f>
              <c:strCache>
                <c:ptCount val="1"/>
                <c:pt idx="0">
                  <c:v>Direct Employer Contacts: folllow-up</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'My Report'!$B$5:$U$5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'My Report'!$B$12:$U$12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48948894"/>
        <c:axId val="37886863"/>
      </c:barChart>
      <c:catAx>
        <c:axId val="4894889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1" i="1" u="none" baseline="0">
                <a:solidFill>
                  <a:srgbClr val="000000"/>
                </a:solidFill>
              </a:defRPr>
            </a:pPr>
          </a:p>
        </c:txPr>
        <c:crossAx val="37886863"/>
        <c:crosses val="autoZero"/>
        <c:auto val="1"/>
        <c:lblOffset val="100"/>
        <c:tickLblSkip val="1"/>
        <c:noMultiLvlLbl val="0"/>
      </c:catAx>
      <c:valAx>
        <c:axId val="37886863"/>
        <c:scaling>
          <c:orientation val="minMax"/>
          <c:min val="0"/>
        </c:scaling>
        <c:axPos val="l"/>
        <c:majorGridlines>
          <c:spPr>
            <a:ln w="3175">
              <a:solidFill>
                <a:srgbClr val="50515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1" u="none" baseline="0">
                <a:solidFill>
                  <a:srgbClr val="505156"/>
                </a:solidFill>
              </a:defRPr>
            </a:pPr>
          </a:p>
        </c:txPr>
        <c:crossAx val="48948894"/>
        <c:crossesAt val="1"/>
        <c:crossBetween val="between"/>
        <c:dispUnits/>
      </c:valAx>
      <c:spPr>
        <a:gradFill rotWithShape="1">
          <a:gsLst>
            <a:gs pos="0">
              <a:srgbClr val="EAE3A9"/>
            </a:gs>
            <a:gs pos="100000">
              <a:srgbClr val="D9CC61"/>
            </a:gs>
          </a:gsLst>
          <a:lin ang="5400000" scaled="1"/>
        </a:gradFill>
        <a:ln w="12700">
          <a:solidFill>
            <a:srgbClr val="505156"/>
          </a:solidFill>
        </a:ln>
      </c:spPr>
    </c:plotArea>
    <c:legend>
      <c:legendPos val="r"/>
      <c:layout>
        <c:manualLayout>
          <c:xMode val="edge"/>
          <c:yMode val="edge"/>
          <c:x val="0.0415"/>
          <c:y val="0.05975"/>
          <c:w val="0.937"/>
          <c:h val="0.1465"/>
        </c:manualLayout>
      </c:layout>
      <c:overlay val="0"/>
      <c:spPr>
        <a:noFill/>
        <a:ln w="3175">
          <a:noFill/>
        </a:ln>
      </c:spPr>
      <c:txPr>
        <a:bodyPr vert="horz" rot="0"/>
        <a:lstStyle/>
        <a:p>
          <a:pPr>
            <a:defRPr lang="en-US" cap="none" sz="13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1" u="none" baseline="0">
                <a:solidFill>
                  <a:srgbClr val="33CCCC"/>
                </a:solidFill>
              </a:rPr>
              <a:t>Job Search Productivity: Cumulative Contacts</a:t>
            </a:r>
          </a:p>
        </c:rich>
      </c:tx>
      <c:layout>
        <c:manualLayout>
          <c:xMode val="factor"/>
          <c:yMode val="factor"/>
          <c:x val="-0.236"/>
          <c:y val="-0.01075"/>
        </c:manualLayout>
      </c:layout>
      <c:spPr>
        <a:noFill/>
        <a:ln>
          <a:noFill/>
        </a:ln>
      </c:spPr>
    </c:title>
    <c:view3D>
      <c:rotX val="15"/>
      <c:hPercent val="198"/>
      <c:rotY val="20"/>
      <c:depthPercent val="100"/>
      <c:rAngAx val="1"/>
    </c:view3D>
    <c:plotArea>
      <c:layout>
        <c:manualLayout>
          <c:xMode val="edge"/>
          <c:yMode val="edge"/>
          <c:x val="0.01"/>
          <c:y val="0.1735"/>
          <c:w val="0.979"/>
          <c:h val="0.80925"/>
        </c:manualLayout>
      </c:layout>
      <c:bar3DChart>
        <c:barDir val="bar"/>
        <c:grouping val="clustered"/>
        <c:varyColors val="0"/>
        <c:ser>
          <c:idx val="0"/>
          <c:order val="0"/>
          <c:tx>
            <c:strRef>
              <c:f>'{Final} Report'!$E$8</c:f>
              <c:strCache>
                <c:ptCount val="1"/>
                <c:pt idx="0">
                  <c:v>Cumulative</c:v>
                </c:pt>
              </c:strCache>
            </c:strRef>
          </c:tx>
          <c:spPr>
            <a:solidFill>
              <a:srgbClr val="14645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12700">
                <a:solidFill>
                  <a:srgbClr val="000000"/>
                </a:solidFill>
              </a:ln>
            </c:spPr>
          </c:dPt>
          <c:dPt>
            <c:idx val="1"/>
            <c:invertIfNegative val="0"/>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975"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1" i="0" u="none" baseline="0">
                    <a:solidFill>
                      <a:srgbClr val="000000"/>
                    </a:solidFill>
                  </a:defRPr>
                </a:pPr>
              </a:p>
            </c:txPr>
            <c:showLegendKey val="0"/>
            <c:showVal val="1"/>
            <c:showBubbleSize val="0"/>
            <c:showCatName val="0"/>
            <c:showSerName val="0"/>
            <c:showPercent val="0"/>
          </c:dLbls>
          <c:cat>
            <c:strRef>
              <c:f>'{Final} Report'!$D$9:$D$11</c:f>
              <c:strCache>
                <c:ptCount val="3"/>
                <c:pt idx="0">
                  <c:v>General Contacts</c:v>
                </c:pt>
                <c:pt idx="1">
                  <c:v>Decision Makers</c:v>
                </c:pt>
                <c:pt idx="2">
                  <c:v>Interviews</c:v>
                </c:pt>
              </c:strCache>
            </c:strRef>
          </c:cat>
          <c:val>
            <c:numRef>
              <c:f>'{Final} Report'!$E$9:$E$11</c:f>
              <c:numCache>
                <c:ptCount val="3"/>
                <c:pt idx="0">
                  <c:v>0</c:v>
                </c:pt>
                <c:pt idx="1">
                  <c:v>0</c:v>
                </c:pt>
                <c:pt idx="2">
                  <c:v>0</c:v>
                </c:pt>
              </c:numCache>
            </c:numRef>
          </c:val>
          <c:shape val="box"/>
        </c:ser>
        <c:shape val="box"/>
        <c:axId val="5437448"/>
        <c:axId val="48937033"/>
      </c:bar3DChart>
      <c:catAx>
        <c:axId val="5437448"/>
        <c:scaling>
          <c:orientation val="maxMin"/>
        </c:scaling>
        <c:axPos val="l"/>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200" b="1" i="1" u="none" baseline="0">
                <a:solidFill>
                  <a:srgbClr val="000000"/>
                </a:solidFill>
                <a:latin typeface="Arial"/>
                <a:ea typeface="Arial"/>
                <a:cs typeface="Arial"/>
              </a:defRPr>
            </a:pPr>
          </a:p>
        </c:txPr>
        <c:crossAx val="48937033"/>
        <c:crosses val="autoZero"/>
        <c:auto val="1"/>
        <c:lblOffset val="100"/>
        <c:tickLblSkip val="1"/>
        <c:noMultiLvlLbl val="0"/>
      </c:catAx>
      <c:valAx>
        <c:axId val="48937033"/>
        <c:scaling>
          <c:orientation val="minMax"/>
        </c:scaling>
        <c:axPos val="t"/>
        <c:majorGridlines>
          <c:spPr>
            <a:ln w="3175">
              <a:solidFill>
                <a:srgbClr val="50515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1" u="none" baseline="0">
                <a:solidFill>
                  <a:srgbClr val="505156"/>
                </a:solidFill>
              </a:defRPr>
            </a:pPr>
          </a:p>
        </c:txPr>
        <c:crossAx val="5437448"/>
        <c:crosses val="max"/>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EAE3A9"/>
            </a:gs>
            <a:gs pos="100000">
              <a:srgbClr val="D9CC61"/>
            </a:gs>
          </a:gsLst>
          <a:lin ang="5400000" scaled="1"/>
        </a:gradFill>
        <a:ln w="12700">
          <a:solidFill>
            <a:srgbClr val="505156"/>
          </a:solidFill>
        </a:ln>
      </c:spPr>
      <c:thickness val="0"/>
    </c:sideWall>
    <c:backWall>
      <c:spPr>
        <a:gradFill rotWithShape="1">
          <a:gsLst>
            <a:gs pos="0">
              <a:srgbClr val="EAE3A9"/>
            </a:gs>
            <a:gs pos="100000">
              <a:srgbClr val="D9CC61"/>
            </a:gs>
          </a:gsLst>
          <a:lin ang="5400000" scaled="1"/>
        </a:gradFill>
        <a:ln w="12700">
          <a:solidFill>
            <a:srgbClr val="505156"/>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77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1" u="none" baseline="0">
                <a:solidFill>
                  <a:srgbClr val="33CCCC"/>
                </a:solidFill>
              </a:rPr>
              <a:t>Job Search Productivity: Average Contacts</a:t>
            </a:r>
          </a:p>
        </c:rich>
      </c:tx>
      <c:layout>
        <c:manualLayout>
          <c:xMode val="factor"/>
          <c:yMode val="factor"/>
          <c:x val="-0.2505"/>
          <c:y val="-0.00125"/>
        </c:manualLayout>
      </c:layout>
      <c:spPr>
        <a:noFill/>
        <a:ln>
          <a:noFill/>
        </a:ln>
      </c:spPr>
    </c:title>
    <c:view3D>
      <c:rotX val="15"/>
      <c:hPercent val="198"/>
      <c:rotY val="20"/>
      <c:depthPercent val="100"/>
      <c:rAngAx val="1"/>
    </c:view3D>
    <c:plotArea>
      <c:layout>
        <c:manualLayout>
          <c:xMode val="edge"/>
          <c:yMode val="edge"/>
          <c:x val="0.01"/>
          <c:y val="0.17275"/>
          <c:w val="0.979"/>
          <c:h val="0.81"/>
        </c:manualLayout>
      </c:layout>
      <c:bar3DChart>
        <c:barDir val="bar"/>
        <c:grouping val="clustered"/>
        <c:varyColors val="0"/>
        <c:ser>
          <c:idx val="0"/>
          <c:order val="0"/>
          <c:tx>
            <c:strRef>
              <c:f>'{Final} Report'!$E$12</c:f>
              <c:strCache>
                <c:ptCount val="1"/>
                <c:pt idx="0">
                  <c:v>Average</c:v>
                </c:pt>
              </c:strCache>
            </c:strRef>
          </c:tx>
          <c:spPr>
            <a:solidFill>
              <a:srgbClr val="14645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12700">
                <a:solidFill>
                  <a:srgbClr val="000000"/>
                </a:solidFill>
              </a:ln>
            </c:spPr>
          </c:dPt>
          <c:dPt>
            <c:idx val="1"/>
            <c:invertIfNegative val="0"/>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9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5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solidFill>
                      <a:srgbClr val="000000"/>
                    </a:solidFill>
                  </a:defRPr>
                </a:pPr>
              </a:p>
            </c:txPr>
            <c:showLegendKey val="0"/>
            <c:showVal val="1"/>
            <c:showBubbleSize val="0"/>
            <c:showCatName val="0"/>
            <c:showSerName val="0"/>
            <c:showPercent val="0"/>
          </c:dLbls>
          <c:cat>
            <c:strRef>
              <c:f>'{Final} Report'!$D$13:$D$15</c:f>
              <c:strCache>
                <c:ptCount val="3"/>
                <c:pt idx="0">
                  <c:v>General Contacts</c:v>
                </c:pt>
                <c:pt idx="1">
                  <c:v>Hiring Managers</c:v>
                </c:pt>
                <c:pt idx="2">
                  <c:v>Follow-Ups</c:v>
                </c:pt>
              </c:strCache>
            </c:strRef>
          </c:cat>
          <c:val>
            <c:numRef>
              <c:f>'{Final} Report'!$E$13:$E$15</c:f>
              <c:numCache>
                <c:ptCount val="3"/>
                <c:pt idx="0">
                  <c:v>0</c:v>
                </c:pt>
                <c:pt idx="1">
                  <c:v>0</c:v>
                </c:pt>
                <c:pt idx="2">
                  <c:v>0</c:v>
                </c:pt>
              </c:numCache>
            </c:numRef>
          </c:val>
          <c:shape val="box"/>
        </c:ser>
        <c:shape val="box"/>
        <c:axId val="37780114"/>
        <c:axId val="4476707"/>
      </c:bar3DChart>
      <c:catAx>
        <c:axId val="37780114"/>
        <c:scaling>
          <c:orientation val="maxMin"/>
        </c:scaling>
        <c:axPos val="l"/>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200" b="1" i="1" u="none" baseline="0">
                <a:solidFill>
                  <a:srgbClr val="000000"/>
                </a:solidFill>
                <a:latin typeface="Arial"/>
                <a:ea typeface="Arial"/>
                <a:cs typeface="Arial"/>
              </a:defRPr>
            </a:pPr>
          </a:p>
        </c:txPr>
        <c:crossAx val="4476707"/>
        <c:crosses val="autoZero"/>
        <c:auto val="1"/>
        <c:lblOffset val="100"/>
        <c:tickLblSkip val="1"/>
        <c:noMultiLvlLbl val="0"/>
      </c:catAx>
      <c:valAx>
        <c:axId val="4476707"/>
        <c:scaling>
          <c:orientation val="minMax"/>
        </c:scaling>
        <c:axPos val="t"/>
        <c:majorGridlines>
          <c:spPr>
            <a:ln w="3175">
              <a:solidFill>
                <a:srgbClr val="50515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1" u="none" baseline="0">
                <a:solidFill>
                  <a:srgbClr val="505156"/>
                </a:solidFill>
              </a:defRPr>
            </a:pPr>
          </a:p>
        </c:txPr>
        <c:crossAx val="37780114"/>
        <c:crosses val="max"/>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EAE3A9"/>
            </a:gs>
            <a:gs pos="100000">
              <a:srgbClr val="D9CC61"/>
            </a:gs>
          </a:gsLst>
          <a:lin ang="5400000" scaled="1"/>
        </a:gradFill>
        <a:ln w="12700">
          <a:solidFill>
            <a:srgbClr val="505156"/>
          </a:solidFill>
        </a:ln>
      </c:spPr>
      <c:thickness val="0"/>
    </c:sideWall>
    <c:backWall>
      <c:spPr>
        <a:gradFill rotWithShape="1">
          <a:gsLst>
            <a:gs pos="0">
              <a:srgbClr val="EAE3A9"/>
            </a:gs>
            <a:gs pos="100000">
              <a:srgbClr val="D9CC61"/>
            </a:gs>
          </a:gsLst>
          <a:lin ang="5400000" scaled="1"/>
        </a:gradFill>
        <a:ln w="12700">
          <a:solidFill>
            <a:srgbClr val="505156"/>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7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505156"/>
                </a:solidFill>
              </a:rPr>
              <a:t>Hours to Inverviews per week</a:t>
            </a:r>
          </a:p>
        </c:rich>
      </c:tx>
      <c:layout>
        <c:manualLayout>
          <c:xMode val="factor"/>
          <c:yMode val="factor"/>
          <c:x val="-0.00075"/>
          <c:y val="-0.0135"/>
        </c:manualLayout>
      </c:layout>
      <c:spPr>
        <a:noFill/>
        <a:ln>
          <a:noFill/>
        </a:ln>
      </c:spPr>
    </c:title>
    <c:plotArea>
      <c:layout>
        <c:manualLayout>
          <c:xMode val="edge"/>
          <c:yMode val="edge"/>
          <c:x val="0.0075"/>
          <c:y val="0.08825"/>
          <c:w val="0.979"/>
          <c:h val="0.87975"/>
        </c:manualLayout>
      </c:layout>
      <c:barChart>
        <c:barDir val="col"/>
        <c:grouping val="clustered"/>
        <c:varyColors val="0"/>
        <c:ser>
          <c:idx val="1"/>
          <c:order val="0"/>
          <c:tx>
            <c:strRef>
              <c:f>'My Report'!$A$7</c:f>
              <c:strCache>
                <c:ptCount val="1"/>
                <c:pt idx="0">
                  <c:v>Total Employer Contacts (from below)</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'My Report'!$B$5:$U$5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'My Report'!$B$7:$U$7</c:f>
            </c:numRef>
          </c:val>
        </c:ser>
        <c:ser>
          <c:idx val="2"/>
          <c:order val="1"/>
          <c:tx>
            <c:strRef>
              <c:f>'My Report'!$A$8</c:f>
              <c:strCache>
                <c:ptCount val="1"/>
                <c:pt idx="0">
                  <c:v>Total Job Search Conversations (from below)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'My Report'!$B$5:$U$5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'My Report'!$B$8:$U$8</c:f>
            </c:numRef>
          </c:val>
        </c:ser>
        <c:ser>
          <c:idx val="3"/>
          <c:order val="2"/>
          <c:tx>
            <c:strRef>
              <c:f>'My Report'!$A$9</c:f>
              <c:strCache>
                <c:ptCount val="1"/>
                <c:pt idx="0">
                  <c:v>TOTAL HOURS IN JOB SEARCH BY WEEK</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'My Report'!$B$5:$U$5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'My Report'!$B$9:$U$9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3"/>
          <c:order val="3"/>
          <c:tx>
            <c:strRef>
              <c:f>'My Report'!$A$19</c:f>
              <c:strCache>
                <c:ptCount val="1"/>
                <c:pt idx="0">
                  <c:v>Decision Maker conversations that were job interviews</c:v>
                </c:pt>
              </c:strCache>
            </c:strRef>
          </c:tx>
          <c:spPr>
            <a:solidFill>
              <a:srgbClr val="CD73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'My Report'!$B$5:$U$5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'My Report'!$B$19:$U$19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25"/>
        <c:gapWidth val="75"/>
        <c:axId val="40290364"/>
        <c:axId val="27068957"/>
      </c:barChart>
      <c:catAx>
        <c:axId val="40290364"/>
        <c:scaling>
          <c:orientation val="minMax"/>
        </c:scaling>
        <c:axPos val="b"/>
        <c:delete val="0"/>
        <c:numFmt formatCode="General" sourceLinked="1"/>
        <c:majorTickMark val="in"/>
        <c:minorTickMark val="in"/>
        <c:tickLblPos val="nextTo"/>
        <c:spPr>
          <a:ln w="3175">
            <a:solidFill>
              <a:srgbClr val="C0C0C0"/>
            </a:solidFill>
          </a:ln>
        </c:spPr>
        <c:txPr>
          <a:bodyPr vert="horz" rot="0"/>
          <a:lstStyle/>
          <a:p>
            <a:pPr>
              <a:defRPr lang="en-US" cap="none" sz="900" b="0" i="0" u="none" baseline="0">
                <a:solidFill>
                  <a:srgbClr val="333333"/>
                </a:solidFill>
              </a:defRPr>
            </a:pPr>
          </a:p>
        </c:txPr>
        <c:crossAx val="27068957"/>
        <c:crosses val="autoZero"/>
        <c:auto val="1"/>
        <c:lblOffset val="100"/>
        <c:tickLblSkip val="1"/>
        <c:noMultiLvlLbl val="0"/>
      </c:catAx>
      <c:valAx>
        <c:axId val="270689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290364"/>
        <c:crossesAt val="1"/>
        <c:crossBetween val="between"/>
        <c:dispUnits/>
      </c:valAx>
      <c:spPr>
        <a:noFill/>
        <a:ln>
          <a:noFill/>
        </a:ln>
      </c:spPr>
    </c:plotArea>
    <c:legend>
      <c:legendPos val="r"/>
      <c:layout>
        <c:manualLayout>
          <c:xMode val="edge"/>
          <c:yMode val="edge"/>
          <c:x val="0.21075"/>
          <c:y val="0.9425"/>
          <c:w val="0.574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1</xdr:row>
      <xdr:rowOff>9525</xdr:rowOff>
    </xdr:from>
    <xdr:to>
      <xdr:col>9</xdr:col>
      <xdr:colOff>571500</xdr:colOff>
      <xdr:row>3</xdr:row>
      <xdr:rowOff>19050</xdr:rowOff>
    </xdr:to>
    <xdr:pic>
      <xdr:nvPicPr>
        <xdr:cNvPr id="1" name="Picture 2" descr="LHH_c"/>
        <xdr:cNvPicPr preferRelativeResize="1">
          <a:picLocks noChangeAspect="1"/>
        </xdr:cNvPicPr>
      </xdr:nvPicPr>
      <xdr:blipFill>
        <a:blip r:embed="rId1"/>
        <a:stretch>
          <a:fillRect/>
        </a:stretch>
      </xdr:blipFill>
      <xdr:spPr>
        <a:xfrm>
          <a:off x="3933825" y="171450"/>
          <a:ext cx="187642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0</xdr:rowOff>
    </xdr:from>
    <xdr:to>
      <xdr:col>8</xdr:col>
      <xdr:colOff>819150</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34325" y="0"/>
          <a:ext cx="169545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0</xdr:rowOff>
    </xdr:from>
    <xdr:to>
      <xdr:col>8</xdr:col>
      <xdr:colOff>828675</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43850" y="0"/>
          <a:ext cx="1695450"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0</xdr:rowOff>
    </xdr:from>
    <xdr:to>
      <xdr:col>8</xdr:col>
      <xdr:colOff>828675</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43850" y="0"/>
          <a:ext cx="1695450" cy="390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0</xdr:rowOff>
    </xdr:from>
    <xdr:to>
      <xdr:col>8</xdr:col>
      <xdr:colOff>819150</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34325" y="0"/>
          <a:ext cx="1695450"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0</xdr:rowOff>
    </xdr:from>
    <xdr:to>
      <xdr:col>8</xdr:col>
      <xdr:colOff>819150</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34325" y="0"/>
          <a:ext cx="1695450" cy="390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0</xdr:rowOff>
    </xdr:from>
    <xdr:to>
      <xdr:col>8</xdr:col>
      <xdr:colOff>828675</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43850" y="0"/>
          <a:ext cx="1695450" cy="3905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0</xdr:rowOff>
    </xdr:from>
    <xdr:to>
      <xdr:col>8</xdr:col>
      <xdr:colOff>828675</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43850" y="0"/>
          <a:ext cx="1695450" cy="3905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0</xdr:rowOff>
    </xdr:from>
    <xdr:to>
      <xdr:col>8</xdr:col>
      <xdr:colOff>819150</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34325" y="0"/>
          <a:ext cx="1695450" cy="3905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0</xdr:rowOff>
    </xdr:from>
    <xdr:to>
      <xdr:col>8</xdr:col>
      <xdr:colOff>819150</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34325" y="0"/>
          <a:ext cx="1695450" cy="390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0</xdr:rowOff>
    </xdr:from>
    <xdr:to>
      <xdr:col>8</xdr:col>
      <xdr:colOff>819150</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34325" y="0"/>
          <a:ext cx="16954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xdr:row>
      <xdr:rowOff>0</xdr:rowOff>
    </xdr:from>
    <xdr:to>
      <xdr:col>9</xdr:col>
      <xdr:colOff>590550</xdr:colOff>
      <xdr:row>2</xdr:row>
      <xdr:rowOff>133350</xdr:rowOff>
    </xdr:to>
    <xdr:pic>
      <xdr:nvPicPr>
        <xdr:cNvPr id="1" name="Picture 1" descr="LHH_c"/>
        <xdr:cNvPicPr preferRelativeResize="1">
          <a:picLocks noChangeAspect="1"/>
        </xdr:cNvPicPr>
      </xdr:nvPicPr>
      <xdr:blipFill>
        <a:blip r:embed="rId1"/>
        <a:stretch>
          <a:fillRect/>
        </a:stretch>
      </xdr:blipFill>
      <xdr:spPr>
        <a:xfrm>
          <a:off x="4314825" y="161925"/>
          <a:ext cx="1762125" cy="533400"/>
        </a:xfrm>
        <a:prstGeom prst="rect">
          <a:avLst/>
        </a:prstGeom>
        <a:noFill/>
        <a:ln w="9525" cmpd="sng">
          <a:noFill/>
        </a:ln>
      </xdr:spPr>
    </xdr:pic>
    <xdr:clientData/>
  </xdr:twoCellAnchor>
  <xdr:twoCellAnchor>
    <xdr:from>
      <xdr:col>11</xdr:col>
      <xdr:colOff>47625</xdr:colOff>
      <xdr:row>28</xdr:row>
      <xdr:rowOff>66675</xdr:rowOff>
    </xdr:from>
    <xdr:to>
      <xdr:col>26</xdr:col>
      <xdr:colOff>276225</xdr:colOff>
      <xdr:row>57</xdr:row>
      <xdr:rowOff>85725</xdr:rowOff>
    </xdr:to>
    <xdr:grpSp>
      <xdr:nvGrpSpPr>
        <xdr:cNvPr id="2" name="Group 26"/>
        <xdr:cNvGrpSpPr>
          <a:grpSpLocks/>
        </xdr:cNvGrpSpPr>
      </xdr:nvGrpSpPr>
      <xdr:grpSpPr>
        <a:xfrm>
          <a:off x="6753225" y="4429125"/>
          <a:ext cx="9782175" cy="4714875"/>
          <a:chOff x="6743700" y="2857500"/>
          <a:chExt cx="9780952" cy="4800055"/>
        </a:xfrm>
        <a:solidFill>
          <a:srgbClr val="FFFFFF"/>
        </a:solidFill>
      </xdr:grpSpPr>
      <xdr:pic>
        <xdr:nvPicPr>
          <xdr:cNvPr id="3" name="Picture 2"/>
          <xdr:cNvPicPr preferRelativeResize="1">
            <a:picLocks noChangeAspect="1"/>
          </xdr:cNvPicPr>
        </xdr:nvPicPr>
        <xdr:blipFill>
          <a:blip r:embed="rId2"/>
          <a:stretch>
            <a:fillRect/>
          </a:stretch>
        </xdr:blipFill>
        <xdr:spPr>
          <a:xfrm>
            <a:off x="6743700" y="3295505"/>
            <a:ext cx="9780952" cy="4362050"/>
          </a:xfrm>
          <a:prstGeom prst="rect">
            <a:avLst/>
          </a:prstGeom>
          <a:noFill/>
          <a:ln w="9525" cmpd="sng">
            <a:noFill/>
          </a:ln>
        </xdr:spPr>
      </xdr:pic>
      <xdr:sp>
        <xdr:nvSpPr>
          <xdr:cNvPr id="4" name="Straight Arrow Connector 4"/>
          <xdr:cNvSpPr>
            <a:spLocks/>
          </xdr:cNvSpPr>
        </xdr:nvSpPr>
        <xdr:spPr>
          <a:xfrm>
            <a:off x="9988531" y="3067502"/>
            <a:ext cx="1100357" cy="1407616"/>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Straight Arrow Connector 7"/>
          <xdr:cNvSpPr>
            <a:spLocks/>
          </xdr:cNvSpPr>
        </xdr:nvSpPr>
        <xdr:spPr>
          <a:xfrm>
            <a:off x="9409009" y="3950713"/>
            <a:ext cx="1100357" cy="1407616"/>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Straight Arrow Connector 8"/>
          <xdr:cNvSpPr>
            <a:spLocks/>
          </xdr:cNvSpPr>
        </xdr:nvSpPr>
        <xdr:spPr>
          <a:xfrm>
            <a:off x="9751343" y="3351906"/>
            <a:ext cx="1217729" cy="1632019"/>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eft Brace 6"/>
          <xdr:cNvSpPr>
            <a:spLocks/>
          </xdr:cNvSpPr>
        </xdr:nvSpPr>
        <xdr:spPr>
          <a:xfrm>
            <a:off x="10509367" y="5201127"/>
            <a:ext cx="222517" cy="494406"/>
          </a:xfrm>
          <a:prstGeom prst="leftBrace">
            <a:avLst>
              <a:gd name="adj" fmla="val -46245"/>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ight Brace 9"/>
          <xdr:cNvSpPr>
            <a:spLocks/>
          </xdr:cNvSpPr>
        </xdr:nvSpPr>
        <xdr:spPr>
          <a:xfrm>
            <a:off x="11607278" y="6085537"/>
            <a:ext cx="259195" cy="1183214"/>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10"/>
          <xdr:cNvSpPr txBox="1">
            <a:spLocks noChangeArrowheads="1"/>
          </xdr:cNvSpPr>
        </xdr:nvSpPr>
        <xdr:spPr>
          <a:xfrm>
            <a:off x="9915174" y="2991902"/>
            <a:ext cx="222517" cy="261603"/>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rPr>
              <a:t>2</a:t>
            </a:r>
          </a:p>
        </xdr:txBody>
      </xdr:sp>
      <xdr:sp>
        <xdr:nvSpPr>
          <xdr:cNvPr id="10" name="TextBox 13"/>
          <xdr:cNvSpPr txBox="1">
            <a:spLocks noChangeArrowheads="1"/>
          </xdr:cNvSpPr>
        </xdr:nvSpPr>
        <xdr:spPr>
          <a:xfrm>
            <a:off x="9631526" y="3179104"/>
            <a:ext cx="215181" cy="261603"/>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rPr>
              <a:t>3</a:t>
            </a:r>
          </a:p>
        </xdr:txBody>
      </xdr:sp>
      <xdr:sp>
        <xdr:nvSpPr>
          <xdr:cNvPr id="11" name="TextBox 14"/>
          <xdr:cNvSpPr txBox="1">
            <a:spLocks noChangeArrowheads="1"/>
          </xdr:cNvSpPr>
        </xdr:nvSpPr>
        <xdr:spPr>
          <a:xfrm>
            <a:off x="12656285" y="6272739"/>
            <a:ext cx="222517" cy="270003"/>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rPr>
              <a:t>5</a:t>
            </a:r>
          </a:p>
        </xdr:txBody>
      </xdr:sp>
      <xdr:sp>
        <xdr:nvSpPr>
          <xdr:cNvPr id="12" name="TextBox 15"/>
          <xdr:cNvSpPr txBox="1">
            <a:spLocks noChangeArrowheads="1"/>
          </xdr:cNvSpPr>
        </xdr:nvSpPr>
        <xdr:spPr>
          <a:xfrm>
            <a:off x="9328317" y="3846311"/>
            <a:ext cx="215181" cy="270003"/>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rPr>
              <a:t>4</a:t>
            </a:r>
          </a:p>
        </xdr:txBody>
      </xdr:sp>
      <xdr:sp>
        <xdr:nvSpPr>
          <xdr:cNvPr id="13" name="Straight Arrow Connector 16"/>
          <xdr:cNvSpPr>
            <a:spLocks/>
          </xdr:cNvSpPr>
        </xdr:nvSpPr>
        <xdr:spPr>
          <a:xfrm flipH="1" flipV="1">
            <a:off x="11318740" y="6144338"/>
            <a:ext cx="1315538" cy="254403"/>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Straight Arrow Connector 20"/>
          <xdr:cNvSpPr>
            <a:spLocks/>
          </xdr:cNvSpPr>
        </xdr:nvSpPr>
        <xdr:spPr>
          <a:xfrm flipH="1">
            <a:off x="7352564" y="3067502"/>
            <a:ext cx="550179" cy="936011"/>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TextBox 21"/>
          <xdr:cNvSpPr txBox="1">
            <a:spLocks noChangeArrowheads="1"/>
          </xdr:cNvSpPr>
        </xdr:nvSpPr>
        <xdr:spPr>
          <a:xfrm>
            <a:off x="7851393" y="2857500"/>
            <a:ext cx="215181" cy="270003"/>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rPr>
              <a:t>6</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0</xdr:rowOff>
    </xdr:from>
    <xdr:to>
      <xdr:col>8</xdr:col>
      <xdr:colOff>819150</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34325" y="0"/>
          <a:ext cx="1695450" cy="3905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0</xdr:rowOff>
    </xdr:from>
    <xdr:to>
      <xdr:col>8</xdr:col>
      <xdr:colOff>828675</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43850" y="0"/>
          <a:ext cx="1695450" cy="3905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0</xdr:rowOff>
    </xdr:from>
    <xdr:to>
      <xdr:col>8</xdr:col>
      <xdr:colOff>819150</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34325" y="0"/>
          <a:ext cx="1695450" cy="3905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0</xdr:rowOff>
    </xdr:from>
    <xdr:to>
      <xdr:col>8</xdr:col>
      <xdr:colOff>828675</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43850" y="0"/>
          <a:ext cx="1695450" cy="3905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0</xdr:row>
      <xdr:rowOff>9525</xdr:rowOff>
    </xdr:from>
    <xdr:to>
      <xdr:col>3</xdr:col>
      <xdr:colOff>704850</xdr:colOff>
      <xdr:row>1</xdr:row>
      <xdr:rowOff>123825</xdr:rowOff>
    </xdr:to>
    <xdr:pic>
      <xdr:nvPicPr>
        <xdr:cNvPr id="1" name="Picture 1" descr="LHH_c"/>
        <xdr:cNvPicPr preferRelativeResize="1">
          <a:picLocks noChangeAspect="1"/>
        </xdr:cNvPicPr>
      </xdr:nvPicPr>
      <xdr:blipFill>
        <a:blip r:embed="rId1"/>
        <a:stretch>
          <a:fillRect/>
        </a:stretch>
      </xdr:blipFill>
      <xdr:spPr>
        <a:xfrm>
          <a:off x="5657850" y="9525"/>
          <a:ext cx="1752600" cy="400050"/>
        </a:xfrm>
        <a:prstGeom prst="rect">
          <a:avLst/>
        </a:prstGeom>
        <a:noFill/>
        <a:ln w="9525" cmpd="sng">
          <a:noFill/>
        </a:ln>
      </xdr:spPr>
    </xdr:pic>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0.81575</cdr:x>
      <cdr:y>0.0125</cdr:y>
    </cdr:from>
    <cdr:to>
      <cdr:x>0.96375</cdr:x>
      <cdr:y>0.069</cdr:y>
    </cdr:to>
    <cdr:pic>
      <cdr:nvPicPr>
        <cdr:cNvPr id="1" name="Picture 1" descr="LHH_c"/>
        <cdr:cNvPicPr preferRelativeResize="1">
          <a:picLocks noChangeAspect="1"/>
        </cdr:cNvPicPr>
      </cdr:nvPicPr>
      <cdr:blipFill>
        <a:blip r:embed="rId1"/>
        <a:stretch>
          <a:fillRect/>
        </a:stretch>
      </cdr:blipFill>
      <cdr:spPr>
        <a:xfrm>
          <a:off x="7372350" y="66675"/>
          <a:ext cx="1343025" cy="333375"/>
        </a:xfrm>
        <a:prstGeom prst="rect">
          <a:avLst/>
        </a:prstGeom>
        <a:noFill/>
        <a:ln w="9525" cmpd="sng">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37</xdr:row>
      <xdr:rowOff>142875</xdr:rowOff>
    </xdr:to>
    <xdr:graphicFrame>
      <xdr:nvGraphicFramePr>
        <xdr:cNvPr id="1" name="Chart 1"/>
        <xdr:cNvGraphicFramePr/>
      </xdr:nvGraphicFramePr>
      <xdr:xfrm>
        <a:off x="0" y="0"/>
        <a:ext cx="9048750" cy="59436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0.8395</cdr:x>
      <cdr:y>0.016</cdr:y>
    </cdr:from>
    <cdr:to>
      <cdr:x>0.986</cdr:x>
      <cdr:y>0.07425</cdr:y>
    </cdr:to>
    <cdr:pic>
      <cdr:nvPicPr>
        <cdr:cNvPr id="1" name="Picture 2" descr="LHH_c"/>
        <cdr:cNvPicPr preferRelativeResize="1">
          <a:picLocks noChangeAspect="1"/>
        </cdr:cNvPicPr>
      </cdr:nvPicPr>
      <cdr:blipFill>
        <a:blip r:embed="rId1"/>
        <a:stretch>
          <a:fillRect/>
        </a:stretch>
      </cdr:blipFill>
      <cdr:spPr>
        <a:xfrm>
          <a:off x="7667625" y="85725"/>
          <a:ext cx="1333500" cy="333375"/>
        </a:xfrm>
        <a:prstGeom prst="rect">
          <a:avLst/>
        </a:prstGeom>
        <a:noFill/>
        <a:ln w="9525" cmpd="sng">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600075</xdr:colOff>
      <xdr:row>36</xdr:row>
      <xdr:rowOff>152400</xdr:rowOff>
    </xdr:to>
    <xdr:graphicFrame>
      <xdr:nvGraphicFramePr>
        <xdr:cNvPr id="1" name="Chart 2"/>
        <xdr:cNvGraphicFramePr/>
      </xdr:nvGraphicFramePr>
      <xdr:xfrm>
        <a:off x="0" y="0"/>
        <a:ext cx="9134475" cy="56578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0.83975</cdr:x>
      <cdr:y>0.0235</cdr:y>
    </cdr:from>
    <cdr:to>
      <cdr:x>0.98625</cdr:x>
      <cdr:y>0.08125</cdr:y>
    </cdr:to>
    <cdr:pic>
      <cdr:nvPicPr>
        <cdr:cNvPr id="1" name="Picture 2" descr="LHH_c"/>
        <cdr:cNvPicPr preferRelativeResize="1">
          <a:picLocks noChangeAspect="1"/>
        </cdr:cNvPicPr>
      </cdr:nvPicPr>
      <cdr:blipFill>
        <a:blip r:embed="rId1"/>
        <a:stretch>
          <a:fillRect/>
        </a:stretch>
      </cdr:blipFill>
      <cdr:spPr>
        <a:xfrm>
          <a:off x="7658100" y="123825"/>
          <a:ext cx="1333500" cy="323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533400</xdr:colOff>
      <xdr:row>0</xdr:row>
      <xdr:rowOff>9525</xdr:rowOff>
    </xdr:from>
    <xdr:to>
      <xdr:col>22</xdr:col>
      <xdr:colOff>0</xdr:colOff>
      <xdr:row>2</xdr:row>
      <xdr:rowOff>9525</xdr:rowOff>
    </xdr:to>
    <xdr:pic>
      <xdr:nvPicPr>
        <xdr:cNvPr id="1" name="Picture 1" descr="LHH_c"/>
        <xdr:cNvPicPr preferRelativeResize="1">
          <a:picLocks noChangeAspect="1"/>
        </xdr:cNvPicPr>
      </xdr:nvPicPr>
      <xdr:blipFill>
        <a:blip r:embed="rId1"/>
        <a:stretch>
          <a:fillRect/>
        </a:stretch>
      </xdr:blipFill>
      <xdr:spPr>
        <a:xfrm>
          <a:off x="16421100" y="9525"/>
          <a:ext cx="1704975" cy="3905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590550</xdr:colOff>
      <xdr:row>36</xdr:row>
      <xdr:rowOff>152400</xdr:rowOff>
    </xdr:to>
    <xdr:graphicFrame>
      <xdr:nvGraphicFramePr>
        <xdr:cNvPr id="1" name="Chart 2"/>
        <xdr:cNvGraphicFramePr/>
      </xdr:nvGraphicFramePr>
      <xdr:xfrm>
        <a:off x="0" y="0"/>
        <a:ext cx="9124950" cy="564832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57150</xdr:rowOff>
    </xdr:from>
    <xdr:to>
      <xdr:col>15</xdr:col>
      <xdr:colOff>466725</xdr:colOff>
      <xdr:row>24</xdr:row>
      <xdr:rowOff>85725</xdr:rowOff>
    </xdr:to>
    <xdr:graphicFrame>
      <xdr:nvGraphicFramePr>
        <xdr:cNvPr id="1" name="Chart 1"/>
        <xdr:cNvGraphicFramePr/>
      </xdr:nvGraphicFramePr>
      <xdr:xfrm>
        <a:off x="95250" y="571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0</xdr:row>
      <xdr:rowOff>0</xdr:rowOff>
    </xdr:from>
    <xdr:to>
      <xdr:col>8</xdr:col>
      <xdr:colOff>838200</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53375" y="0"/>
          <a:ext cx="16954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0</xdr:rowOff>
    </xdr:from>
    <xdr:to>
      <xdr:col>8</xdr:col>
      <xdr:colOff>847725</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62900" y="0"/>
          <a:ext cx="16954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0</xdr:rowOff>
    </xdr:from>
    <xdr:to>
      <xdr:col>8</xdr:col>
      <xdr:colOff>847725</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62900" y="0"/>
          <a:ext cx="16954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0</xdr:rowOff>
    </xdr:from>
    <xdr:to>
      <xdr:col>8</xdr:col>
      <xdr:colOff>847725</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62900" y="0"/>
          <a:ext cx="16954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38100</xdr:rowOff>
    </xdr:from>
    <xdr:to>
      <xdr:col>8</xdr:col>
      <xdr:colOff>847725</xdr:colOff>
      <xdr:row>2</xdr:row>
      <xdr:rowOff>38100</xdr:rowOff>
    </xdr:to>
    <xdr:pic>
      <xdr:nvPicPr>
        <xdr:cNvPr id="1" name="Picture 1" descr="LHH_c"/>
        <xdr:cNvPicPr preferRelativeResize="1">
          <a:picLocks noChangeAspect="1"/>
        </xdr:cNvPicPr>
      </xdr:nvPicPr>
      <xdr:blipFill>
        <a:blip r:embed="rId1"/>
        <a:stretch>
          <a:fillRect/>
        </a:stretch>
      </xdr:blipFill>
      <xdr:spPr>
        <a:xfrm>
          <a:off x="7962900" y="38100"/>
          <a:ext cx="16954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0</xdr:rowOff>
    </xdr:from>
    <xdr:to>
      <xdr:col>8</xdr:col>
      <xdr:colOff>819150</xdr:colOff>
      <xdr:row>2</xdr:row>
      <xdr:rowOff>0</xdr:rowOff>
    </xdr:to>
    <xdr:pic>
      <xdr:nvPicPr>
        <xdr:cNvPr id="1" name="Picture 1" descr="LHH_c"/>
        <xdr:cNvPicPr preferRelativeResize="1">
          <a:picLocks noChangeAspect="1"/>
        </xdr:cNvPicPr>
      </xdr:nvPicPr>
      <xdr:blipFill>
        <a:blip r:embed="rId1"/>
        <a:stretch>
          <a:fillRect/>
        </a:stretch>
      </xdr:blipFill>
      <xdr:spPr>
        <a:xfrm>
          <a:off x="7934325" y="0"/>
          <a:ext cx="16954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B9" sqref="B9:J9"/>
    </sheetView>
  </sheetViews>
  <sheetFormatPr defaultColWidth="9.140625" defaultRowHeight="12.75"/>
  <cols>
    <col min="1" max="1" width="5.421875" style="95" customWidth="1"/>
    <col min="2" max="11" width="9.140625" style="95" customWidth="1"/>
    <col min="12" max="12" width="43.140625" style="95" customWidth="1"/>
    <col min="13" max="15" width="9.140625" style="95" customWidth="1"/>
    <col min="16" max="16" width="6.8515625" style="95" customWidth="1"/>
    <col min="17" max="16384" width="9.140625" style="95" customWidth="1"/>
  </cols>
  <sheetData>
    <row r="1" ht="12.75">
      <c r="A1" s="172" t="s">
        <v>35</v>
      </c>
    </row>
    <row r="2" ht="15">
      <c r="Q2" s="94"/>
    </row>
    <row r="3" spans="11:17" ht="15">
      <c r="K3" s="96"/>
      <c r="Q3" s="96"/>
    </row>
    <row r="4" spans="11:17" ht="15">
      <c r="K4" s="96"/>
      <c r="Q4" s="98"/>
    </row>
    <row r="5" spans="2:17" ht="15">
      <c r="B5" s="190" t="s">
        <v>90</v>
      </c>
      <c r="C5" s="191"/>
      <c r="D5" s="191"/>
      <c r="E5" s="191"/>
      <c r="F5" s="191"/>
      <c r="G5" s="191"/>
      <c r="H5" s="191"/>
      <c r="I5" s="191"/>
      <c r="J5" s="191"/>
      <c r="K5" s="96"/>
      <c r="Q5" s="98"/>
    </row>
    <row r="6" spans="1:17" ht="75.75" customHeight="1">
      <c r="A6" s="56"/>
      <c r="B6" s="194" t="s">
        <v>94</v>
      </c>
      <c r="C6" s="195"/>
      <c r="D6" s="195"/>
      <c r="E6" s="195"/>
      <c r="F6" s="195"/>
      <c r="G6" s="195"/>
      <c r="H6" s="195"/>
      <c r="I6" s="195"/>
      <c r="J6" s="195"/>
      <c r="K6" s="96"/>
      <c r="Q6" s="98"/>
    </row>
    <row r="7" spans="1:17" ht="15">
      <c r="A7" s="57"/>
      <c r="B7" s="186" t="s">
        <v>91</v>
      </c>
      <c r="C7" s="187"/>
      <c r="D7" s="187"/>
      <c r="E7" s="187"/>
      <c r="F7" s="187"/>
      <c r="G7" s="187"/>
      <c r="H7" s="187"/>
      <c r="I7" s="187"/>
      <c r="J7" s="187"/>
      <c r="K7" s="96"/>
      <c r="Q7" s="96"/>
    </row>
    <row r="8" spans="1:17" ht="44.25" customHeight="1">
      <c r="A8" s="56"/>
      <c r="B8" s="196" t="s">
        <v>95</v>
      </c>
      <c r="C8" s="197"/>
      <c r="D8" s="197"/>
      <c r="E8" s="197"/>
      <c r="F8" s="197"/>
      <c r="G8" s="197"/>
      <c r="H8" s="197"/>
      <c r="I8" s="197"/>
      <c r="J8" s="197"/>
      <c r="K8" s="96"/>
      <c r="Q8" s="173"/>
    </row>
    <row r="9" spans="1:17" ht="117" customHeight="1">
      <c r="A9" s="57"/>
      <c r="B9" s="196" t="s">
        <v>96</v>
      </c>
      <c r="C9" s="197"/>
      <c r="D9" s="197"/>
      <c r="E9" s="197"/>
      <c r="F9" s="197"/>
      <c r="G9" s="197"/>
      <c r="H9" s="197"/>
      <c r="I9" s="197"/>
      <c r="J9" s="197"/>
      <c r="K9" s="96"/>
      <c r="Q9" s="96"/>
    </row>
    <row r="10" spans="1:17" ht="93.75" customHeight="1">
      <c r="A10" s="57"/>
      <c r="B10" s="196" t="s">
        <v>97</v>
      </c>
      <c r="C10" s="197"/>
      <c r="D10" s="197"/>
      <c r="E10" s="197"/>
      <c r="F10" s="197"/>
      <c r="G10" s="197"/>
      <c r="H10" s="197"/>
      <c r="I10" s="197"/>
      <c r="J10" s="197"/>
      <c r="K10" s="96"/>
      <c r="Q10" s="100"/>
    </row>
    <row r="11" spans="1:17" ht="15">
      <c r="A11" s="57"/>
      <c r="B11" s="190" t="s">
        <v>92</v>
      </c>
      <c r="C11" s="191"/>
      <c r="D11" s="191"/>
      <c r="E11" s="191"/>
      <c r="F11" s="191"/>
      <c r="G11" s="191"/>
      <c r="H11" s="191"/>
      <c r="I11" s="191"/>
      <c r="J11" s="191"/>
      <c r="K11" s="96"/>
      <c r="Q11" s="100"/>
    </row>
    <row r="12" spans="1:17" ht="77.25" customHeight="1">
      <c r="A12" s="56"/>
      <c r="B12" s="196" t="s">
        <v>98</v>
      </c>
      <c r="C12" s="197"/>
      <c r="D12" s="197"/>
      <c r="E12" s="197"/>
      <c r="F12" s="197"/>
      <c r="G12" s="197"/>
      <c r="H12" s="197"/>
      <c r="I12" s="197"/>
      <c r="J12" s="197"/>
      <c r="K12" s="96"/>
      <c r="Q12" s="100"/>
    </row>
    <row r="13" spans="1:17" ht="42.75" customHeight="1">
      <c r="A13" s="57"/>
      <c r="B13" s="196" t="s">
        <v>99</v>
      </c>
      <c r="C13" s="197"/>
      <c r="D13" s="197"/>
      <c r="E13" s="197"/>
      <c r="F13" s="197"/>
      <c r="G13" s="197"/>
      <c r="H13" s="197"/>
      <c r="I13" s="197"/>
      <c r="J13" s="197"/>
      <c r="K13" s="96"/>
      <c r="Q13" s="100"/>
    </row>
    <row r="14" spans="1:17" ht="33.75" customHeight="1">
      <c r="A14" s="57"/>
      <c r="B14" s="196" t="s">
        <v>100</v>
      </c>
      <c r="C14" s="197"/>
      <c r="D14" s="197"/>
      <c r="E14" s="197"/>
      <c r="F14" s="197"/>
      <c r="G14" s="197"/>
      <c r="H14" s="197"/>
      <c r="I14" s="197"/>
      <c r="J14" s="197"/>
      <c r="K14" s="96"/>
      <c r="Q14" s="100"/>
    </row>
    <row r="15" spans="1:17" ht="43.5" customHeight="1">
      <c r="A15" s="57"/>
      <c r="B15" s="196" t="s">
        <v>101</v>
      </c>
      <c r="C15" s="197"/>
      <c r="D15" s="197"/>
      <c r="E15" s="197"/>
      <c r="F15" s="197"/>
      <c r="G15" s="197"/>
      <c r="H15" s="197"/>
      <c r="I15" s="197"/>
      <c r="J15" s="197"/>
      <c r="K15" s="96"/>
      <c r="Q15" s="96"/>
    </row>
    <row r="16" spans="1:17" ht="91.5" customHeight="1">
      <c r="A16" s="57"/>
      <c r="B16" s="194" t="s">
        <v>102</v>
      </c>
      <c r="C16" s="195"/>
      <c r="D16" s="195"/>
      <c r="E16" s="195"/>
      <c r="F16" s="195"/>
      <c r="G16" s="195"/>
      <c r="H16" s="195"/>
      <c r="I16" s="195"/>
      <c r="J16" s="195"/>
      <c r="K16" s="96"/>
      <c r="Q16" s="174"/>
    </row>
    <row r="17" spans="1:10" ht="15">
      <c r="A17" s="57"/>
      <c r="B17" s="192" t="s">
        <v>93</v>
      </c>
      <c r="C17" s="193"/>
      <c r="D17" s="193"/>
      <c r="E17" s="193"/>
      <c r="F17" s="193"/>
      <c r="G17" s="193"/>
      <c r="H17" s="193"/>
      <c r="I17" s="193"/>
      <c r="J17" s="193"/>
    </row>
    <row r="18" spans="1:10" ht="120.75" customHeight="1">
      <c r="A18" s="56"/>
      <c r="B18" s="201" t="s">
        <v>103</v>
      </c>
      <c r="C18" s="202"/>
      <c r="D18" s="202"/>
      <c r="E18" s="202"/>
      <c r="F18" s="202"/>
      <c r="G18" s="202"/>
      <c r="H18" s="202"/>
      <c r="I18" s="202"/>
      <c r="J18" s="202"/>
    </row>
    <row r="19" spans="1:3" ht="13.5">
      <c r="A19" s="57"/>
      <c r="C19" s="182"/>
    </row>
    <row r="22" spans="2:6" ht="13.5">
      <c r="B22" s="188" t="s">
        <v>36</v>
      </c>
      <c r="C22" s="189"/>
      <c r="D22" s="189"/>
      <c r="E22" s="189"/>
      <c r="F22" s="189"/>
    </row>
    <row r="23" spans="2:13" ht="15">
      <c r="B23" s="96"/>
      <c r="C23" s="96"/>
      <c r="D23" s="96"/>
      <c r="E23" s="96"/>
      <c r="F23" s="96"/>
      <c r="M23" s="71" t="s">
        <v>108</v>
      </c>
    </row>
    <row r="24" spans="2:6" ht="13.5" thickBot="1">
      <c r="B24" s="203" t="s">
        <v>37</v>
      </c>
      <c r="C24" s="204"/>
      <c r="D24" s="204"/>
      <c r="E24" s="204"/>
      <c r="F24" s="205"/>
    </row>
    <row r="25" spans="2:6" ht="15">
      <c r="B25" s="97"/>
      <c r="C25" s="97"/>
      <c r="D25" s="97"/>
      <c r="E25" s="97"/>
      <c r="F25" s="98"/>
    </row>
    <row r="26" spans="2:6" ht="13.5" thickBot="1">
      <c r="B26" s="203" t="s">
        <v>38</v>
      </c>
      <c r="C26" s="204"/>
      <c r="D26" s="204"/>
      <c r="E26" s="204"/>
      <c r="F26" s="205"/>
    </row>
    <row r="27" spans="2:6" ht="15">
      <c r="B27" s="99"/>
      <c r="C27" s="99"/>
      <c r="D27" s="99"/>
      <c r="E27" s="99"/>
      <c r="F27" s="96"/>
    </row>
    <row r="28" spans="2:6" ht="13.5" thickBot="1">
      <c r="B28" s="206" t="s">
        <v>49</v>
      </c>
      <c r="C28" s="207"/>
      <c r="D28" s="207"/>
      <c r="E28" s="207"/>
      <c r="F28" s="208"/>
    </row>
    <row r="29" ht="13.5" thickBot="1"/>
    <row r="30" spans="2:6" ht="13.5" thickBot="1">
      <c r="B30" s="209" t="s">
        <v>39</v>
      </c>
      <c r="C30" s="210"/>
      <c r="D30" s="210"/>
      <c r="E30" s="210"/>
      <c r="F30" s="211"/>
    </row>
    <row r="31" spans="2:6" ht="15">
      <c r="B31" s="26"/>
      <c r="C31" s="26"/>
      <c r="D31" s="26"/>
      <c r="E31" s="26"/>
      <c r="F31" s="100"/>
    </row>
    <row r="32" spans="2:6" ht="13.5" thickBot="1">
      <c r="B32" s="198" t="s">
        <v>40</v>
      </c>
      <c r="C32" s="199"/>
      <c r="D32" s="199"/>
      <c r="E32" s="199"/>
      <c r="F32" s="200"/>
    </row>
    <row r="33" spans="2:6" ht="15">
      <c r="B33" s="26"/>
      <c r="C33" s="26"/>
      <c r="D33" s="26"/>
      <c r="E33" s="26"/>
      <c r="F33" s="100"/>
    </row>
    <row r="34" spans="2:6" ht="13.5" thickBot="1">
      <c r="B34" s="198" t="s">
        <v>41</v>
      </c>
      <c r="C34" s="199"/>
      <c r="D34" s="199"/>
      <c r="E34" s="199"/>
      <c r="F34" s="200"/>
    </row>
    <row r="35" spans="2:6" ht="15">
      <c r="B35" s="99"/>
      <c r="C35" s="99"/>
      <c r="D35" s="99"/>
      <c r="E35" s="99"/>
      <c r="F35" s="96"/>
    </row>
    <row r="36" spans="2:6" ht="13.5" thickBot="1">
      <c r="B36" s="198" t="s">
        <v>42</v>
      </c>
      <c r="C36" s="199"/>
      <c r="D36" s="199"/>
      <c r="E36" s="199"/>
      <c r="F36" s="200"/>
    </row>
  </sheetData>
  <sheetProtection sheet="1"/>
  <mergeCells count="22">
    <mergeCell ref="B36:F36"/>
    <mergeCell ref="B24:F24"/>
    <mergeCell ref="B26:F26"/>
    <mergeCell ref="B28:F28"/>
    <mergeCell ref="B30:F30"/>
    <mergeCell ref="B32:F32"/>
    <mergeCell ref="B13:J13"/>
    <mergeCell ref="B14:J14"/>
    <mergeCell ref="B34:F34"/>
    <mergeCell ref="B15:J15"/>
    <mergeCell ref="B16:J16"/>
    <mergeCell ref="B18:J18"/>
    <mergeCell ref="B7:J7"/>
    <mergeCell ref="B22:F22"/>
    <mergeCell ref="B5:J5"/>
    <mergeCell ref="B11:J11"/>
    <mergeCell ref="B17:J17"/>
    <mergeCell ref="B6:J6"/>
    <mergeCell ref="B8:J8"/>
    <mergeCell ref="B9:J9"/>
    <mergeCell ref="B10:J10"/>
    <mergeCell ref="B12:J12"/>
  </mergeCells>
  <hyperlinks>
    <hyperlink ref="B26:F26" location="Instructions!A1" display="Instructions"/>
    <hyperlink ref="B28:F28" location="'My Report'!A1" display="My Report"/>
    <hyperlink ref="B36:F36" location="'Chart-WeeklyContacts'!A1" display="Contacts Chart (Week-by-Week)"/>
    <hyperlink ref="B34:F34" location="'Chart-AverageContacts'!A1" display="Contacts Chart (Average)"/>
    <hyperlink ref="B32:F32" location="'Chart-CumulativeContacts'!A1" display="Contacts Chart (Cumulative)"/>
    <hyperlink ref="B30:F30" location="'{Final} Report'!A1" display="Final Report"/>
    <hyperlink ref="B24:F24" location="Overview!A1" display="Overview"/>
  </hyperlinks>
  <printOptions/>
  <pageMargins left="0.75" right="0.75" top="1" bottom="1" header="0.5" footer="0.5"/>
  <pageSetup fitToHeight="1" fitToWidth="1" horizontalDpi="300" verticalDpi="300" orientation="portrait" scale="9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Wk6!H5+1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Wk6!H6+1</f>
        <v>23</v>
      </c>
      <c r="C6" s="257">
        <f t="shared" si="0"/>
        <v>24</v>
      </c>
      <c r="D6" s="257">
        <f t="shared" si="0"/>
        <v>25</v>
      </c>
      <c r="E6" s="257">
        <f t="shared" si="0"/>
        <v>26</v>
      </c>
      <c r="F6" s="257">
        <f t="shared" si="0"/>
        <v>27</v>
      </c>
      <c r="G6" s="257">
        <f t="shared" si="0"/>
        <v>28</v>
      </c>
      <c r="H6" s="259">
        <f t="shared" si="0"/>
        <v>29</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21" t="s">
        <v>54</v>
      </c>
      <c r="D40" s="222"/>
      <c r="E40" s="222"/>
      <c r="F40" s="222"/>
      <c r="G40" s="223"/>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56</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6!A1" display="Week 1 Report"/>
    <hyperlink ref="C30:G30" location="'My Report'!A1" display="My Report"/>
    <hyperlink ref="C32:G32" location="'{Final} Report'!A1" display="Final Report"/>
    <hyperlink ref="C42:G42" location="Wk8!A1" display="Week 3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Wk7!H5</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Wk7!H6+1</f>
        <v>30</v>
      </c>
      <c r="C6" s="257">
        <f t="shared" si="0"/>
        <v>31</v>
      </c>
      <c r="D6" s="257">
        <f t="shared" si="0"/>
        <v>32</v>
      </c>
      <c r="E6" s="257">
        <f t="shared" si="0"/>
        <v>33</v>
      </c>
      <c r="F6" s="257">
        <f t="shared" si="0"/>
        <v>34</v>
      </c>
      <c r="G6" s="257">
        <f t="shared" si="0"/>
        <v>35</v>
      </c>
      <c r="H6" s="259">
        <f t="shared" si="0"/>
        <v>36</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55</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57</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7!A1" display="Week 1 Report"/>
    <hyperlink ref="C42:G42" location="Wk9!A1" display="Week 9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Wk8!H5+1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Wk8!H6+1</f>
        <v>37</v>
      </c>
      <c r="C6" s="257">
        <f t="shared" si="0"/>
        <v>38</v>
      </c>
      <c r="D6" s="257">
        <f t="shared" si="0"/>
        <v>39</v>
      </c>
      <c r="E6" s="257">
        <f t="shared" si="0"/>
        <v>40</v>
      </c>
      <c r="F6" s="257">
        <f t="shared" si="0"/>
        <v>41</v>
      </c>
      <c r="G6" s="257">
        <f t="shared" si="0"/>
        <v>42</v>
      </c>
      <c r="H6" s="259">
        <f t="shared" si="0"/>
        <v>43</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56</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58</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8!A1" display="Week 8 Report"/>
    <hyperlink ref="C42:G42" location="Wk10!A1" display="Week 10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Wk9!H5+1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Wk9!H6+1</f>
        <v>44</v>
      </c>
      <c r="C6" s="257">
        <f t="shared" si="0"/>
        <v>45</v>
      </c>
      <c r="D6" s="257">
        <f t="shared" si="0"/>
        <v>46</v>
      </c>
      <c r="E6" s="257">
        <f t="shared" si="0"/>
        <v>47</v>
      </c>
      <c r="F6" s="257">
        <f t="shared" si="0"/>
        <v>48</v>
      </c>
      <c r="G6" s="257">
        <f t="shared" si="0"/>
        <v>49</v>
      </c>
      <c r="H6" s="259">
        <f t="shared" si="0"/>
        <v>50</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57</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59</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9!A1" display="Week 9 Report"/>
    <hyperlink ref="C42:G42" location="Wk11!A1" display="Week 11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Wk10!H5+1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Wk10!H6+1</f>
        <v>51</v>
      </c>
      <c r="C6" s="257">
        <f t="shared" si="0"/>
        <v>52</v>
      </c>
      <c r="D6" s="257">
        <f t="shared" si="0"/>
        <v>53</v>
      </c>
      <c r="E6" s="257">
        <f t="shared" si="0"/>
        <v>54</v>
      </c>
      <c r="F6" s="257">
        <f t="shared" si="0"/>
        <v>55</v>
      </c>
      <c r="G6" s="257">
        <f t="shared" si="0"/>
        <v>56</v>
      </c>
      <c r="H6" s="259">
        <f t="shared" si="0"/>
        <v>57</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58</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60</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10!A1" display="Week 10 Report"/>
    <hyperlink ref="C42:G42" location="Wk12!A1" display="Week 12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Wk11!H5+1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Wk11!H6+1</f>
        <v>58</v>
      </c>
      <c r="C6" s="257">
        <f t="shared" si="0"/>
        <v>59</v>
      </c>
      <c r="D6" s="257">
        <f t="shared" si="0"/>
        <v>60</v>
      </c>
      <c r="E6" s="257">
        <f t="shared" si="0"/>
        <v>61</v>
      </c>
      <c r="F6" s="257">
        <f t="shared" si="0"/>
        <v>62</v>
      </c>
      <c r="G6" s="257">
        <f t="shared" si="0"/>
        <v>63</v>
      </c>
      <c r="H6" s="259">
        <f t="shared" si="0"/>
        <v>64</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59</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61</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11!A1" display="Week 11 Report"/>
    <hyperlink ref="C42:G42" location="Wk13!A1" display="Week 13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Wk12!H5+1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Wk12!H6+1</f>
        <v>65</v>
      </c>
      <c r="C6" s="257">
        <f t="shared" si="0"/>
        <v>66</v>
      </c>
      <c r="D6" s="257">
        <f t="shared" si="0"/>
        <v>67</v>
      </c>
      <c r="E6" s="257">
        <f t="shared" si="0"/>
        <v>68</v>
      </c>
      <c r="F6" s="257">
        <f t="shared" si="0"/>
        <v>69</v>
      </c>
      <c r="G6" s="257">
        <f t="shared" si="0"/>
        <v>70</v>
      </c>
      <c r="H6" s="259">
        <f t="shared" si="0"/>
        <v>71</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60</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62</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12!A1" display="Week 12 Report"/>
    <hyperlink ref="C42:G42" location="Wk14!A1" display="Week 14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Wk13!H5+1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Wk13!H6+1</f>
        <v>72</v>
      </c>
      <c r="C6" s="257">
        <f t="shared" si="0"/>
        <v>73</v>
      </c>
      <c r="D6" s="257">
        <f t="shared" si="0"/>
        <v>74</v>
      </c>
      <c r="E6" s="257">
        <f t="shared" si="0"/>
        <v>75</v>
      </c>
      <c r="F6" s="257">
        <f t="shared" si="0"/>
        <v>76</v>
      </c>
      <c r="G6" s="257">
        <f t="shared" si="0"/>
        <v>77</v>
      </c>
      <c r="H6" s="259">
        <f t="shared" si="0"/>
        <v>78</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61</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63</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13!A1" display="Week 13 Report"/>
    <hyperlink ref="C42:G42" location="Wk15!A1" display="Week 15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Wk14!H5+1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Wk14!H6+1</f>
        <v>79</v>
      </c>
      <c r="C6" s="257">
        <f t="shared" si="0"/>
        <v>80</v>
      </c>
      <c r="D6" s="257">
        <f t="shared" si="0"/>
        <v>81</v>
      </c>
      <c r="E6" s="257">
        <f t="shared" si="0"/>
        <v>82</v>
      </c>
      <c r="F6" s="257">
        <f t="shared" si="0"/>
        <v>83</v>
      </c>
      <c r="G6" s="257">
        <f t="shared" si="0"/>
        <v>84</v>
      </c>
      <c r="H6" s="259">
        <f t="shared" si="0"/>
        <v>85</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62</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64</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14!A1" display="Week 14 Report"/>
    <hyperlink ref="C42:G42" location="Wk16!A1" display="Week 16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Wk15!H5+1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Wk15!H6+1</f>
        <v>86</v>
      </c>
      <c r="C6" s="257">
        <f t="shared" si="0"/>
        <v>87</v>
      </c>
      <c r="D6" s="257">
        <f t="shared" si="0"/>
        <v>88</v>
      </c>
      <c r="E6" s="257">
        <f t="shared" si="0"/>
        <v>89</v>
      </c>
      <c r="F6" s="257">
        <f t="shared" si="0"/>
        <v>90</v>
      </c>
      <c r="G6" s="257">
        <f t="shared" si="0"/>
        <v>91</v>
      </c>
      <c r="H6" s="259">
        <f t="shared" si="0"/>
        <v>92</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63</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65</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B24:H24"/>
    <mergeCell ref="C26:G26"/>
    <mergeCell ref="C28:G28"/>
    <mergeCell ref="C30:G30"/>
    <mergeCell ref="C40:G40"/>
    <mergeCell ref="C42:G42"/>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30:G30" location="'My Report'!A1" display="My Report"/>
    <hyperlink ref="C32:G32" location="'{Final} Report'!A1" display="Final Report"/>
    <hyperlink ref="C40:G40" location="Wk15!A1" display="Week 15 Report"/>
    <hyperlink ref="C42:G42" location="Wk17!A1" display="Week 17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C3" sqref="C3"/>
    </sheetView>
  </sheetViews>
  <sheetFormatPr defaultColWidth="9.140625" defaultRowHeight="12.75"/>
  <cols>
    <col min="1" max="12" width="9.140625" style="95" customWidth="1"/>
    <col min="13" max="13" width="24.00390625" style="95" customWidth="1"/>
    <col min="14" max="15" width="9.140625" style="95" customWidth="1"/>
    <col min="16" max="16" width="0.42578125" style="95" customWidth="1"/>
    <col min="17" max="16384" width="9.140625" style="95" customWidth="1"/>
  </cols>
  <sheetData>
    <row r="1" ht="12.75">
      <c r="A1" s="172" t="s">
        <v>35</v>
      </c>
    </row>
    <row r="2" spans="12:16" ht="31.5" customHeight="1">
      <c r="L2" s="212" t="s">
        <v>36</v>
      </c>
      <c r="M2" s="212"/>
      <c r="N2" s="212"/>
      <c r="O2" s="212"/>
      <c r="P2" s="94"/>
    </row>
    <row r="3" spans="12:16" ht="15">
      <c r="L3" s="96"/>
      <c r="M3" s="96"/>
      <c r="N3" s="96"/>
      <c r="O3" s="96"/>
      <c r="P3" s="96"/>
    </row>
    <row r="4" spans="12:16" ht="16.5" customHeight="1" thickBot="1">
      <c r="L4" s="203" t="s">
        <v>37</v>
      </c>
      <c r="M4" s="204"/>
      <c r="N4" s="204"/>
      <c r="O4" s="204"/>
      <c r="P4" s="205"/>
    </row>
    <row r="5" spans="12:16" ht="3.75" customHeight="1">
      <c r="L5" s="97"/>
      <c r="M5" s="97"/>
      <c r="N5" s="97"/>
      <c r="O5" s="97"/>
      <c r="P5" s="98"/>
    </row>
    <row r="6" spans="12:16" ht="16.5" customHeight="1" thickBot="1">
      <c r="L6" s="203" t="s">
        <v>38</v>
      </c>
      <c r="M6" s="204"/>
      <c r="N6" s="204"/>
      <c r="O6" s="204"/>
      <c r="P6" s="205"/>
    </row>
    <row r="7" spans="12:16" ht="3.75" customHeight="1">
      <c r="L7" s="99"/>
      <c r="M7" s="99"/>
      <c r="N7" s="99"/>
      <c r="O7" s="99"/>
      <c r="P7" s="96"/>
    </row>
    <row r="8" spans="12:16" ht="16.5" customHeight="1" thickBot="1">
      <c r="L8" s="206" t="s">
        <v>49</v>
      </c>
      <c r="M8" s="207"/>
      <c r="N8" s="207"/>
      <c r="O8" s="207"/>
      <c r="P8" s="208"/>
    </row>
    <row r="9" spans="12:16" ht="3.75" customHeight="1">
      <c r="L9" s="99"/>
      <c r="M9" s="99"/>
      <c r="N9" s="99"/>
      <c r="O9" s="99"/>
      <c r="P9" s="96"/>
    </row>
    <row r="10" spans="12:16" ht="16.5" customHeight="1" thickBot="1">
      <c r="L10" s="206" t="s">
        <v>39</v>
      </c>
      <c r="M10" s="207"/>
      <c r="N10" s="207"/>
      <c r="O10" s="207"/>
      <c r="P10" s="208"/>
    </row>
    <row r="11" spans="12:16" ht="3.75" customHeight="1">
      <c r="L11" s="26"/>
      <c r="M11" s="26"/>
      <c r="N11" s="26"/>
      <c r="O11" s="26"/>
      <c r="P11" s="100"/>
    </row>
    <row r="12" spans="12:16" ht="16.5" customHeight="1" thickBot="1">
      <c r="L12" s="198" t="s">
        <v>40</v>
      </c>
      <c r="M12" s="199"/>
      <c r="N12" s="199"/>
      <c r="O12" s="199"/>
      <c r="P12" s="200"/>
    </row>
    <row r="13" spans="12:16" ht="3.75" customHeight="1">
      <c r="L13" s="26"/>
      <c r="M13" s="26"/>
      <c r="N13" s="26"/>
      <c r="O13" s="26"/>
      <c r="P13" s="100"/>
    </row>
    <row r="14" spans="12:16" ht="16.5" customHeight="1" thickBot="1">
      <c r="L14" s="198" t="s">
        <v>41</v>
      </c>
      <c r="M14" s="199"/>
      <c r="N14" s="199"/>
      <c r="O14" s="199"/>
      <c r="P14" s="200"/>
    </row>
    <row r="15" spans="12:16" ht="3.75" customHeight="1">
      <c r="L15" s="99"/>
      <c r="M15" s="99"/>
      <c r="N15" s="99"/>
      <c r="O15" s="99"/>
      <c r="P15" s="96"/>
    </row>
    <row r="16" spans="12:16" ht="16.5" customHeight="1" thickBot="1">
      <c r="L16" s="198" t="s">
        <v>42</v>
      </c>
      <c r="M16" s="199"/>
      <c r="N16" s="199"/>
      <c r="O16" s="199"/>
      <c r="P16" s="200"/>
    </row>
    <row r="17" ht="12.75"/>
    <row r="18" ht="12.75"/>
    <row r="19" ht="12.75"/>
    <row r="20" ht="12.75"/>
    <row r="21" ht="6" customHeight="1"/>
    <row r="22" ht="12.75"/>
    <row r="23" ht="12.75"/>
    <row r="24" ht="12.75"/>
    <row r="25" ht="12.75"/>
    <row r="26" ht="12.75"/>
    <row r="27" ht="12.75"/>
    <row r="28" ht="12.75"/>
    <row r="59" ht="12.75"/>
    <row r="60" ht="12.75"/>
    <row r="61" ht="12.75"/>
    <row r="62" ht="12.75"/>
    <row r="63" ht="12.75"/>
    <row r="64" ht="12.75"/>
  </sheetData>
  <sheetProtection sheet="1"/>
  <mergeCells count="8">
    <mergeCell ref="L14:P14"/>
    <mergeCell ref="L16:P16"/>
    <mergeCell ref="L2:O2"/>
    <mergeCell ref="L4:P4"/>
    <mergeCell ref="L6:P6"/>
    <mergeCell ref="L8:P8"/>
    <mergeCell ref="L10:P10"/>
    <mergeCell ref="L12:P12"/>
  </mergeCells>
  <hyperlinks>
    <hyperlink ref="L6:P6" location="Instructions!A1" display="Instructions"/>
    <hyperlink ref="L4:P4" location="Overview!A1" display="Overview"/>
    <hyperlink ref="L8:P8" location="'My Report'!A1" display="My Report"/>
    <hyperlink ref="L16:P16" location="'Chart-WeeklyContacts'!A1" display="Contacts Chart (Week-by-Week)"/>
    <hyperlink ref="L14:P14" location="'Chart-AverageContacts'!A1" display="Contacts Chart (Average)"/>
    <hyperlink ref="L12:P12" location="'Chart-CumulativeContacts'!A1" display="Contacts Chart (Cumulative)"/>
    <hyperlink ref="L10:P10" location="'{Final} Report'!A1" display="Final Report"/>
  </hyperlinks>
  <printOptions/>
  <pageMargins left="0.75" right="0.75" top="1" bottom="1" header="0.5" footer="0.5"/>
  <pageSetup fitToHeight="1" fitToWidth="1" horizontalDpi="300" verticalDpi="300" orientation="portrait" scale="96" r:id="rId4"/>
  <drawing r:id="rId3"/>
  <legacyDrawing r:id="rId2"/>
  <oleObjects>
    <oleObject progId="Document" shapeId="1881585" r:id="rId1"/>
  </oleObjects>
</worksheet>
</file>

<file path=xl/worksheets/sheet20.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Wk16!H5+1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Wk16!H6+1</f>
        <v>93</v>
      </c>
      <c r="C6" s="257">
        <f t="shared" si="0"/>
        <v>94</v>
      </c>
      <c r="D6" s="257">
        <f t="shared" si="0"/>
        <v>95</v>
      </c>
      <c r="E6" s="257">
        <f t="shared" si="0"/>
        <v>96</v>
      </c>
      <c r="F6" s="257">
        <f t="shared" si="0"/>
        <v>97</v>
      </c>
      <c r="G6" s="257">
        <f t="shared" si="0"/>
        <v>98</v>
      </c>
      <c r="H6" s="259">
        <f t="shared" si="0"/>
        <v>99</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64</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66</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B24:H24"/>
    <mergeCell ref="C26:G26"/>
    <mergeCell ref="C28:G28"/>
    <mergeCell ref="C30:G30"/>
    <mergeCell ref="C40:G40"/>
    <mergeCell ref="C42:G42"/>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16!A1" display="Week 16 Report"/>
    <hyperlink ref="C42:G42" location="Wk18!A1" display="Week 18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ignoredErrors>
    <ignoredError sqref="B13 C13:H13" formulaRange="1"/>
    <ignoredError sqref="I13" formula="1" formulaRange="1"/>
  </ignoredErrors>
  <drawing r:id="rId1"/>
</worksheet>
</file>

<file path=xl/worksheets/sheet21.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Wk17!H5+1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Wk17!H6+1</f>
        <v>100</v>
      </c>
      <c r="C6" s="257">
        <f t="shared" si="0"/>
        <v>101</v>
      </c>
      <c r="D6" s="257">
        <f t="shared" si="0"/>
        <v>102</v>
      </c>
      <c r="E6" s="257">
        <f t="shared" si="0"/>
        <v>103</v>
      </c>
      <c r="F6" s="257">
        <f t="shared" si="0"/>
        <v>104</v>
      </c>
      <c r="G6" s="257">
        <f t="shared" si="0"/>
        <v>105</v>
      </c>
      <c r="H6" s="259">
        <f t="shared" si="0"/>
        <v>106</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65</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67</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B24:H24"/>
    <mergeCell ref="C26:G26"/>
    <mergeCell ref="C28:G28"/>
    <mergeCell ref="C30:G30"/>
    <mergeCell ref="C40:G40"/>
    <mergeCell ref="C42:G42"/>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17!A1" display="Week 17 Report"/>
    <hyperlink ref="C42:G42" location="Wk19!A1" display="Week 19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selection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Wk18!H5+1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Wk18!H6+1</f>
        <v>107</v>
      </c>
      <c r="C6" s="257">
        <f t="shared" si="0"/>
        <v>108</v>
      </c>
      <c r="D6" s="257">
        <f t="shared" si="0"/>
        <v>109</v>
      </c>
      <c r="E6" s="257">
        <f t="shared" si="0"/>
        <v>110</v>
      </c>
      <c r="F6" s="257">
        <f t="shared" si="0"/>
        <v>111</v>
      </c>
      <c r="G6" s="257">
        <f t="shared" si="0"/>
        <v>112</v>
      </c>
      <c r="H6" s="259">
        <f t="shared" si="0"/>
        <v>113</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66</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68</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B24:H24"/>
    <mergeCell ref="C26:G26"/>
    <mergeCell ref="C28:G28"/>
    <mergeCell ref="C30:G30"/>
    <mergeCell ref="C40:G40"/>
    <mergeCell ref="C42:G42"/>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18!A1" display="Week 18 Report"/>
    <hyperlink ref="C42:G42" location="Wk20!A1" display="Week 20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AS40"/>
  <sheetViews>
    <sheetView zoomScalePageLayoutView="0" workbookViewId="0" topLeftCell="A1">
      <selection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Wk19!H5+1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Wk19!H6+1</f>
        <v>114</v>
      </c>
      <c r="C6" s="257">
        <f t="shared" si="0"/>
        <v>115</v>
      </c>
      <c r="D6" s="257">
        <f t="shared" si="0"/>
        <v>116</v>
      </c>
      <c r="E6" s="257">
        <f t="shared" si="0"/>
        <v>117</v>
      </c>
      <c r="F6" s="257">
        <f t="shared" si="0"/>
        <v>118</v>
      </c>
      <c r="G6" s="257">
        <f t="shared" si="0"/>
        <v>119</v>
      </c>
      <c r="H6" s="259">
        <f t="shared" si="0"/>
        <v>120</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67</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sheetData>
  <sheetProtection/>
  <mergeCells count="18">
    <mergeCell ref="A5:A6"/>
    <mergeCell ref="I5:I6"/>
    <mergeCell ref="B5:B6"/>
    <mergeCell ref="C5:C6"/>
    <mergeCell ref="D5:D6"/>
    <mergeCell ref="E5:E6"/>
    <mergeCell ref="F5:F6"/>
    <mergeCell ref="G5:G6"/>
    <mergeCell ref="H5:H6"/>
    <mergeCell ref="C40:G40"/>
    <mergeCell ref="C32:G32"/>
    <mergeCell ref="C34:G34"/>
    <mergeCell ref="C36:G36"/>
    <mergeCell ref="C38:G38"/>
    <mergeCell ref="B24:H24"/>
    <mergeCell ref="C26:G26"/>
    <mergeCell ref="C28:G28"/>
    <mergeCell ref="C30:G30"/>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19!A1" display="Week 19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L21"/>
  <sheetViews>
    <sheetView zoomScale="90" zoomScaleNormal="90" zoomScalePageLayoutView="0" workbookViewId="0" topLeftCell="A1">
      <selection activeCell="C8" sqref="C8"/>
    </sheetView>
  </sheetViews>
  <sheetFormatPr defaultColWidth="9.140625" defaultRowHeight="12.75"/>
  <cols>
    <col min="1" max="1" width="52.7109375" style="76" customWidth="1"/>
    <col min="2" max="2" width="21.8515625" style="76" customWidth="1"/>
    <col min="3" max="3" width="26.00390625" style="76" customWidth="1"/>
    <col min="4" max="4" width="11.00390625" style="76" customWidth="1"/>
    <col min="5" max="5" width="8.140625" style="76" customWidth="1"/>
    <col min="6" max="6" width="9.140625" style="76" customWidth="1"/>
    <col min="7" max="7" width="7.28125" style="76" customWidth="1"/>
    <col min="8" max="8" width="7.7109375" style="76" customWidth="1"/>
    <col min="9" max="9" width="10.140625" style="76" customWidth="1"/>
    <col min="10" max="10" width="0.2890625" style="76" customWidth="1"/>
    <col min="11" max="11" width="9.140625" style="76" customWidth="1"/>
    <col min="12" max="12" width="58.140625" style="76" bestFit="1" customWidth="1"/>
    <col min="13" max="16384" width="9.140625" style="76" customWidth="1"/>
  </cols>
  <sheetData>
    <row r="1" spans="1:4" ht="22.5" customHeight="1">
      <c r="A1" s="260" t="s">
        <v>33</v>
      </c>
      <c r="B1" s="260"/>
      <c r="C1" s="260"/>
      <c r="D1" s="260"/>
    </row>
    <row r="2" spans="1:10" ht="30.75" customHeight="1">
      <c r="A2" s="261" t="str">
        <f>Name_of_user</f>
        <v>Enter name</v>
      </c>
      <c r="B2" s="261"/>
      <c r="C2" s="261"/>
      <c r="D2" s="261"/>
      <c r="F2" s="262" t="s">
        <v>36</v>
      </c>
      <c r="G2" s="262"/>
      <c r="H2" s="262"/>
      <c r="I2" s="262"/>
      <c r="J2" s="77"/>
    </row>
    <row r="3" spans="1:10" ht="9.75" customHeight="1">
      <c r="A3" s="78"/>
      <c r="B3" s="78"/>
      <c r="C3" s="78"/>
      <c r="D3" s="78"/>
      <c r="F3" s="79"/>
      <c r="G3" s="79"/>
      <c r="H3" s="79"/>
      <c r="I3" s="79"/>
      <c r="J3" s="79"/>
    </row>
    <row r="4" spans="1:10" s="81" customFormat="1" ht="18" customHeight="1" thickBot="1">
      <c r="A4" s="80" t="s">
        <v>14</v>
      </c>
      <c r="F4" s="225" t="s">
        <v>37</v>
      </c>
      <c r="G4" s="226"/>
      <c r="H4" s="226"/>
      <c r="I4" s="226"/>
      <c r="J4" s="227"/>
    </row>
    <row r="5" spans="2:10" ht="15" thickBot="1">
      <c r="B5" s="179" t="s">
        <v>32</v>
      </c>
      <c r="C5" s="178" t="s">
        <v>109</v>
      </c>
      <c r="F5" s="82"/>
      <c r="G5" s="82"/>
      <c r="H5" s="82"/>
      <c r="I5" s="82"/>
      <c r="J5" s="83"/>
    </row>
    <row r="6" spans="1:10" ht="18" customHeight="1" thickBot="1">
      <c r="A6" s="48" t="s">
        <v>15</v>
      </c>
      <c r="B6" s="49" t="s">
        <v>16</v>
      </c>
      <c r="C6" s="49" t="s">
        <v>17</v>
      </c>
      <c r="F6" s="225" t="s">
        <v>38</v>
      </c>
      <c r="G6" s="226"/>
      <c r="H6" s="226"/>
      <c r="I6" s="226"/>
      <c r="J6" s="227"/>
    </row>
    <row r="7" spans="1:10" s="80" customFormat="1" ht="23.25" customHeight="1" thickBot="1">
      <c r="A7" s="53" t="s">
        <v>105</v>
      </c>
      <c r="B7" s="54" t="e">
        <f>ROUND(C7/B$20,2)</f>
        <v>#DIV/0!</v>
      </c>
      <c r="C7" s="59">
        <f>Cumulative_TotalHoursInJobSearchbyweek</f>
        <v>0</v>
      </c>
      <c r="F7" s="84"/>
      <c r="G7" s="84"/>
      <c r="H7" s="84"/>
      <c r="I7" s="84"/>
      <c r="J7" s="79"/>
    </row>
    <row r="8" spans="1:10" ht="18" customHeight="1" thickBot="1">
      <c r="A8" s="9" t="str">
        <f>Job_Postings_number_you_responded_to__title</f>
        <v>Job Postings: # you responded to</v>
      </c>
      <c r="B8" s="50" t="e">
        <f aca="true" t="shared" si="0" ref="B8:B18">ROUND(C8/B$20,1)</f>
        <v>#DIV/0!</v>
      </c>
      <c r="C8" s="183">
        <f>Cummulative_JobPostings_Responded_to</f>
        <v>0</v>
      </c>
      <c r="D8" s="85"/>
      <c r="E8" s="86" t="s">
        <v>45</v>
      </c>
      <c r="F8" s="228" t="s">
        <v>49</v>
      </c>
      <c r="G8" s="229"/>
      <c r="H8" s="229"/>
      <c r="I8" s="229"/>
      <c r="J8" s="230"/>
    </row>
    <row r="9" spans="1:10" ht="18" customHeight="1" thickBot="1">
      <c r="A9" s="9" t="str">
        <f>Direct_Employer_Contacts_initial_title</f>
        <v>Direct Employer Contacts: initial</v>
      </c>
      <c r="B9" s="51" t="e">
        <f t="shared" si="0"/>
        <v>#DIV/0!</v>
      </c>
      <c r="C9" s="183">
        <f>CumulativeDirectEmployerContacts_Initial</f>
        <v>0</v>
      </c>
      <c r="D9" s="87" t="s">
        <v>46</v>
      </c>
      <c r="E9" s="88">
        <f>SUM(C12:C14)</f>
        <v>0</v>
      </c>
      <c r="F9" s="84"/>
      <c r="G9" s="84"/>
      <c r="H9" s="84"/>
      <c r="I9" s="84"/>
      <c r="J9" s="79"/>
    </row>
    <row r="10" spans="1:10" ht="18" customHeight="1" thickBot="1">
      <c r="A10" s="9" t="str">
        <f>DirectEmployerContacts_folllow_up_title</f>
        <v>Direct Employer Contacts: folllow-up</v>
      </c>
      <c r="B10" s="51" t="e">
        <f t="shared" si="0"/>
        <v>#DIV/0!</v>
      </c>
      <c r="C10" s="183">
        <f>CumulativeDirectEmployerContacts_Followup</f>
        <v>0</v>
      </c>
      <c r="D10" s="87" t="s">
        <v>88</v>
      </c>
      <c r="E10" s="88">
        <f>SUM(C15:C16)</f>
        <v>0</v>
      </c>
      <c r="F10" s="228" t="s">
        <v>39</v>
      </c>
      <c r="G10" s="229"/>
      <c r="H10" s="229"/>
      <c r="I10" s="229"/>
      <c r="J10" s="230"/>
    </row>
    <row r="11" spans="1:10" ht="18" customHeight="1" thickBot="1">
      <c r="A11" s="53" t="s">
        <v>76</v>
      </c>
      <c r="B11" s="54" t="e">
        <f t="shared" si="0"/>
        <v>#DIV/0!</v>
      </c>
      <c r="C11" s="59">
        <f>SUM(C8:C10)</f>
        <v>0</v>
      </c>
      <c r="D11" s="87" t="s">
        <v>85</v>
      </c>
      <c r="E11" s="88">
        <f>SUM(C17)</f>
        <v>0</v>
      </c>
      <c r="F11" s="89"/>
      <c r="G11" s="89"/>
      <c r="H11" s="89"/>
      <c r="I11" s="89"/>
      <c r="J11" s="90"/>
    </row>
    <row r="12" spans="1:12" s="80" customFormat="1" ht="18" customHeight="1" thickBot="1">
      <c r="A12" s="9" t="str">
        <f>GeneralNetwork_job_search_conversations_with_anyone__title</f>
        <v>General Network: job search conversations with anyone </v>
      </c>
      <c r="B12" s="50" t="e">
        <f t="shared" si="0"/>
        <v>#DIV/0!</v>
      </c>
      <c r="C12" s="183">
        <f>Cumulative_GeneralNetwork_SearchConversations_withAnyone</f>
        <v>0</v>
      </c>
      <c r="D12" s="86"/>
      <c r="E12" s="86" t="s">
        <v>44</v>
      </c>
      <c r="F12" s="231" t="s">
        <v>40</v>
      </c>
      <c r="G12" s="232"/>
      <c r="H12" s="232"/>
      <c r="I12" s="232"/>
      <c r="J12" s="233"/>
      <c r="L12" s="76"/>
    </row>
    <row r="13" spans="1:12" ht="18" customHeight="1">
      <c r="A13" s="10" t="str">
        <f>Target_Miscellaneous_conversations_with_misc._insiders</f>
        <v>Target Miscellaneous: conversations with misc. insiders</v>
      </c>
      <c r="B13" s="51" t="e">
        <f t="shared" si="0"/>
        <v>#DIV/0!</v>
      </c>
      <c r="C13" s="184">
        <f>cumulative_Target_Miscellaneous_conversations_with_misc._insiders</f>
        <v>0</v>
      </c>
      <c r="D13" s="87" t="s">
        <v>46</v>
      </c>
      <c r="E13" s="91" t="e">
        <f>SUM(B12:B14)</f>
        <v>#DIV/0!</v>
      </c>
      <c r="F13" s="89"/>
      <c r="G13" s="89"/>
      <c r="H13" s="89"/>
      <c r="I13" s="89"/>
      <c r="J13" s="90"/>
      <c r="L13" s="80"/>
    </row>
    <row r="14" spans="1:10" ht="18" customHeight="1" thickBot="1">
      <c r="A14" s="10" t="str">
        <f>Target_Peer_conversations_with_insiders_at_your_level_title</f>
        <v>Target Peer: conversations with insiders at your level</v>
      </c>
      <c r="B14" s="51" t="e">
        <f t="shared" si="0"/>
        <v>#DIV/0!</v>
      </c>
      <c r="C14" s="184">
        <f>cumulativeTarget_Peer_conversations_with_insiders_at_your_level</f>
        <v>0</v>
      </c>
      <c r="D14" s="87" t="s">
        <v>47</v>
      </c>
      <c r="E14" s="91" t="e">
        <f>SUM(B15:B16)</f>
        <v>#DIV/0!</v>
      </c>
      <c r="F14" s="231" t="s">
        <v>41</v>
      </c>
      <c r="G14" s="232"/>
      <c r="H14" s="232"/>
      <c r="I14" s="232"/>
      <c r="J14" s="233"/>
    </row>
    <row r="15" spans="1:12" ht="18" customHeight="1">
      <c r="A15" s="10" t="str">
        <f>DecisionMaker_And_above_initial_contacts_only_title</f>
        <v>Decision Maker (&amp; above): initial contacts only</v>
      </c>
      <c r="B15" s="51" t="e">
        <f t="shared" si="0"/>
        <v>#DIV/0!</v>
      </c>
      <c r="C15" s="184">
        <f>Cumulative_DecisionMaker_And_above_initial_contacts_only_title</f>
        <v>0</v>
      </c>
      <c r="D15" s="87" t="s">
        <v>48</v>
      </c>
      <c r="E15" s="91" t="e">
        <f>SUM(B17)</f>
        <v>#DIV/0!</v>
      </c>
      <c r="F15" s="84"/>
      <c r="G15" s="84"/>
      <c r="H15" s="84"/>
      <c r="I15" s="84"/>
      <c r="J15" s="79"/>
      <c r="L15" s="81"/>
    </row>
    <row r="16" spans="1:10" ht="18" customHeight="1" thickBot="1">
      <c r="A16" s="10" t="str">
        <f>DecisionMaker_And_above_followup_contacts_only_title</f>
        <v>Decision Maker (&amp; above): follow-up contacts </v>
      </c>
      <c r="B16" s="51" t="e">
        <f t="shared" si="0"/>
        <v>#DIV/0!</v>
      </c>
      <c r="C16" s="184">
        <f>Cumulative_DecisionMaker_And_above_initial_contacts_only_title</f>
        <v>0</v>
      </c>
      <c r="F16" s="231" t="s">
        <v>42</v>
      </c>
      <c r="G16" s="232"/>
      <c r="H16" s="232"/>
      <c r="I16" s="232"/>
      <c r="J16" s="233"/>
    </row>
    <row r="17" spans="1:4" ht="18" customHeight="1" thickBot="1">
      <c r="A17" s="11" t="str">
        <f>Decision_Maker_conversations_that_were_job_interviews_title</f>
        <v>Decision Maker conversations that were job interviews</v>
      </c>
      <c r="B17" s="52" t="e">
        <f t="shared" si="0"/>
        <v>#DIV/0!</v>
      </c>
      <c r="C17" s="185">
        <f>Cumulative_Decision_Maker_conversations_that_were_job_interviews</f>
        <v>0</v>
      </c>
      <c r="D17" s="92"/>
    </row>
    <row r="18" spans="1:4" ht="18" customHeight="1" thickBot="1">
      <c r="A18" s="55" t="s">
        <v>0</v>
      </c>
      <c r="B18" s="54" t="e">
        <f t="shared" si="0"/>
        <v>#DIV/0!</v>
      </c>
      <c r="C18" s="59">
        <f>SUM(C12:C17)</f>
        <v>0</v>
      </c>
      <c r="D18" s="92"/>
    </row>
    <row r="19" spans="1:12" s="80" customFormat="1" ht="18" customHeight="1" thickBot="1">
      <c r="A19" s="76"/>
      <c r="B19" s="76"/>
      <c r="C19" s="76"/>
      <c r="F19" s="76"/>
      <c r="G19" s="76"/>
      <c r="H19" s="76"/>
      <c r="I19" s="76"/>
      <c r="J19" s="76"/>
      <c r="L19" s="76"/>
    </row>
    <row r="20" spans="1:3" ht="14.25" customHeight="1" thickBot="1">
      <c r="A20" s="175" t="s">
        <v>18</v>
      </c>
      <c r="B20" s="176">
        <f>'My Report'!V4</f>
        <v>0</v>
      </c>
      <c r="C20" s="177" t="s">
        <v>19</v>
      </c>
    </row>
    <row r="21" spans="1:12" s="81" customFormat="1" ht="18" customHeight="1">
      <c r="A21" s="1"/>
      <c r="B21" s="3"/>
      <c r="C21" s="2"/>
      <c r="F21" s="76"/>
      <c r="G21" s="76"/>
      <c r="H21" s="76"/>
      <c r="I21" s="76"/>
      <c r="J21" s="76"/>
      <c r="L21" s="76"/>
    </row>
    <row r="22" ht="18" customHeight="1"/>
    <row r="23" ht="20.25" customHeight="1"/>
    <row r="24" ht="20.25"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7" ht="18" customHeight="1"/>
    <row r="38" ht="18" customHeight="1"/>
    <row r="39" ht="18" customHeight="1"/>
    <row r="40" ht="18" customHeight="1"/>
    <row r="42" ht="18" customHeight="1"/>
    <row r="43" ht="18" customHeight="1"/>
    <row r="45" ht="18" customHeight="1"/>
    <row r="46" ht="18" customHeight="1"/>
  </sheetData>
  <sheetProtection/>
  <mergeCells count="10">
    <mergeCell ref="A1:D1"/>
    <mergeCell ref="A2:D2"/>
    <mergeCell ref="F2:I2"/>
    <mergeCell ref="F4:J4"/>
    <mergeCell ref="F14:J14"/>
    <mergeCell ref="F16:J16"/>
    <mergeCell ref="F6:J6"/>
    <mergeCell ref="F8:J8"/>
    <mergeCell ref="F10:J10"/>
    <mergeCell ref="F12:J12"/>
  </mergeCells>
  <hyperlinks>
    <hyperlink ref="F6:J6" location="Instructions!A1" display="Instructions"/>
    <hyperlink ref="F8:J8" location="'My Report'!A1" display="My Report"/>
    <hyperlink ref="F16:J16" location="'Chart-WeeklyContacts'!A1" display="Contacts Chart (Week-by-Week)"/>
    <hyperlink ref="F14:J14" location="'Chart-AverageContacts'!A1" display="Contacts Chart (Average)"/>
    <hyperlink ref="F12:J12" location="'Chart-CumulativeContacts'!A1" display="Contacts Chart (Cumulative)"/>
    <hyperlink ref="F10:J10" location="'{Final} Report'!A1" display="Final Report"/>
    <hyperlink ref="F4:J4" location="Overview!A1" display="Overview"/>
  </hyperlinks>
  <printOptions horizontalCentered="1"/>
  <pageMargins left="0.83" right="0.42" top="0.5" bottom="0.75" header="0.5" footer="0.25"/>
  <pageSetup fitToHeight="1" fitToWidth="1" horizontalDpi="300" verticalDpi="300" orientation="portrait" scale="87" r:id="rId2"/>
  <headerFooter alignWithMargins="0">
    <oddFooter>&amp;L&amp;A&amp;C&amp;F&amp;R&amp;D,  &amp;T</oddFooter>
  </headerFooter>
  <ignoredErrors>
    <ignoredError sqref="E13:E15 B7:B18" evalError="1"/>
    <ignoredError sqref="C12:C18 C9:C11" unlockedFormula="1"/>
  </ignoredErrors>
  <drawing r:id="rId1"/>
</worksheet>
</file>

<file path=xl/worksheets/sheet25.xml><?xml version="1.0" encoding="utf-8"?>
<worksheet xmlns="http://schemas.openxmlformats.org/spreadsheetml/2006/main" xmlns:r="http://schemas.openxmlformats.org/officeDocument/2006/relationships">
  <sheetPr>
    <pageSetUpPr fitToPage="1"/>
  </sheetPr>
  <dimension ref="A2:U20"/>
  <sheetViews>
    <sheetView zoomScale="80" zoomScaleNormal="80" zoomScalePageLayoutView="0" workbookViewId="0" topLeftCell="B1">
      <selection activeCell="T30" sqref="T30"/>
    </sheetView>
  </sheetViews>
  <sheetFormatPr defaultColWidth="9.140625" defaultRowHeight="12.75"/>
  <cols>
    <col min="1" max="15" width="9.140625" style="95" customWidth="1"/>
    <col min="16" max="16" width="3.421875" style="95" customWidth="1"/>
    <col min="17" max="20" width="9.140625" style="95" customWidth="1"/>
    <col min="21" max="21" width="0.71875" style="95" customWidth="1"/>
    <col min="22" max="16384" width="9.140625" style="95" customWidth="1"/>
  </cols>
  <sheetData>
    <row r="2" spans="17:21" ht="42" customHeight="1">
      <c r="Q2" s="212" t="s">
        <v>36</v>
      </c>
      <c r="R2" s="212"/>
      <c r="S2" s="212"/>
      <c r="T2" s="212"/>
      <c r="U2" s="94"/>
    </row>
    <row r="3" spans="17:21" ht="15">
      <c r="Q3" s="96"/>
      <c r="R3" s="96"/>
      <c r="S3" s="96"/>
      <c r="T3" s="96"/>
      <c r="U3" s="96"/>
    </row>
    <row r="4" spans="17:21" ht="13.5" thickBot="1">
      <c r="Q4" s="203" t="s">
        <v>37</v>
      </c>
      <c r="R4" s="204"/>
      <c r="S4" s="204"/>
      <c r="T4" s="204"/>
      <c r="U4" s="205"/>
    </row>
    <row r="5" spans="17:21" ht="3.75" customHeight="1">
      <c r="Q5" s="97"/>
      <c r="R5" s="97"/>
      <c r="S5" s="97"/>
      <c r="T5" s="97"/>
      <c r="U5" s="98"/>
    </row>
    <row r="6" spans="17:21" ht="13.5" thickBot="1">
      <c r="Q6" s="203" t="s">
        <v>38</v>
      </c>
      <c r="R6" s="204"/>
      <c r="S6" s="204"/>
      <c r="T6" s="204"/>
      <c r="U6" s="205"/>
    </row>
    <row r="7" spans="17:21" ht="3.75" customHeight="1">
      <c r="Q7" s="99"/>
      <c r="R7" s="99"/>
      <c r="S7" s="99"/>
      <c r="T7" s="99"/>
      <c r="U7" s="96"/>
    </row>
    <row r="8" spans="17:21" ht="13.5" thickBot="1">
      <c r="Q8" s="206" t="s">
        <v>49</v>
      </c>
      <c r="R8" s="207"/>
      <c r="S8" s="207"/>
      <c r="T8" s="207"/>
      <c r="U8" s="208"/>
    </row>
    <row r="9" spans="17:21" ht="3.75" customHeight="1">
      <c r="Q9" s="99"/>
      <c r="R9" s="99"/>
      <c r="S9" s="99"/>
      <c r="T9" s="99"/>
      <c r="U9" s="96"/>
    </row>
    <row r="10" spans="17:21" ht="13.5" thickBot="1">
      <c r="Q10" s="206" t="s">
        <v>39</v>
      </c>
      <c r="R10" s="207"/>
      <c r="S10" s="207"/>
      <c r="T10" s="207"/>
      <c r="U10" s="208"/>
    </row>
    <row r="11" spans="17:21" ht="3.75" customHeight="1">
      <c r="Q11" s="26"/>
      <c r="R11" s="26"/>
      <c r="S11" s="26"/>
      <c r="T11" s="26"/>
      <c r="U11" s="100"/>
    </row>
    <row r="12" spans="17:21" ht="13.5" thickBot="1">
      <c r="Q12" s="198" t="s">
        <v>40</v>
      </c>
      <c r="R12" s="199"/>
      <c r="S12" s="199"/>
      <c r="T12" s="199"/>
      <c r="U12" s="200"/>
    </row>
    <row r="13" spans="17:21" ht="3.75" customHeight="1">
      <c r="Q13" s="26"/>
      <c r="R13" s="26"/>
      <c r="S13" s="26"/>
      <c r="T13" s="26"/>
      <c r="U13" s="100"/>
    </row>
    <row r="14" spans="17:21" ht="13.5" thickBot="1">
      <c r="Q14" s="198" t="s">
        <v>41</v>
      </c>
      <c r="R14" s="199"/>
      <c r="S14" s="199"/>
      <c r="T14" s="199"/>
      <c r="U14" s="200"/>
    </row>
    <row r="15" spans="17:21" ht="3.75" customHeight="1">
      <c r="Q15" s="99"/>
      <c r="R15" s="99"/>
      <c r="S15" s="99"/>
      <c r="T15" s="99"/>
      <c r="U15" s="96"/>
    </row>
    <row r="16" spans="17:21" ht="13.5" thickBot="1">
      <c r="Q16" s="198" t="s">
        <v>42</v>
      </c>
      <c r="R16" s="199"/>
      <c r="S16" s="199"/>
      <c r="T16" s="199"/>
      <c r="U16" s="200"/>
    </row>
    <row r="20" ht="15">
      <c r="A20" s="75"/>
    </row>
  </sheetData>
  <sheetProtection/>
  <mergeCells count="8">
    <mergeCell ref="Q14:U14"/>
    <mergeCell ref="Q16:U16"/>
    <mergeCell ref="Q2:T2"/>
    <mergeCell ref="Q4:U4"/>
    <mergeCell ref="Q6:U6"/>
    <mergeCell ref="Q8:U8"/>
    <mergeCell ref="Q10:U10"/>
    <mergeCell ref="Q12:U12"/>
  </mergeCells>
  <hyperlinks>
    <hyperlink ref="Q6:U6" location="Instructions!A1" display="Instructions"/>
    <hyperlink ref="Q8:U8" location="'My Report'!A1" display="My Report"/>
    <hyperlink ref="Q16:U16" location="'Chart-WeeklyContacts'!A1" display="Contacts Chart (Week-by-Week)"/>
    <hyperlink ref="Q14:U14" location="'Chart-AverageContacts'!A1" display="Contacts Chart (Average)"/>
    <hyperlink ref="Q12:U12" location="'Chart-CumulativeContacts'!A1" display="Contacts Chart (Cumulative)"/>
    <hyperlink ref="Q10:U10" location="'{Final} Report'!A1" display="Final Report"/>
    <hyperlink ref="Q4:U4" location="Overview!A1" display="Overview"/>
  </hyperlinks>
  <printOptions horizontalCentered="1"/>
  <pageMargins left="0.75" right="0.75" top="1" bottom="1" header="0.5" footer="0.5"/>
  <pageSetup fitToHeight="1" fitToWidth="1" horizontalDpi="600" verticalDpi="600" orientation="landscape" scale="90"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2:U20"/>
  <sheetViews>
    <sheetView zoomScale="80" zoomScaleNormal="80" zoomScalePageLayoutView="0" workbookViewId="0" topLeftCell="A1">
      <selection activeCell="V25" sqref="V25"/>
    </sheetView>
  </sheetViews>
  <sheetFormatPr defaultColWidth="9.140625" defaultRowHeight="12.75"/>
  <cols>
    <col min="1" max="15" width="9.140625" style="95" customWidth="1"/>
    <col min="16" max="16" width="3.8515625" style="95" customWidth="1"/>
    <col min="17" max="20" width="9.140625" style="95" customWidth="1"/>
    <col min="21" max="21" width="0.42578125" style="95" customWidth="1"/>
    <col min="22" max="16384" width="9.140625" style="95" customWidth="1"/>
  </cols>
  <sheetData>
    <row r="2" spans="17:21" ht="31.5" customHeight="1">
      <c r="Q2" s="212" t="s">
        <v>36</v>
      </c>
      <c r="R2" s="212"/>
      <c r="S2" s="212"/>
      <c r="T2" s="212"/>
      <c r="U2" s="94"/>
    </row>
    <row r="3" spans="17:21" ht="15">
      <c r="Q3" s="96"/>
      <c r="R3" s="96"/>
      <c r="S3" s="96"/>
      <c r="T3" s="96"/>
      <c r="U3" s="96"/>
    </row>
    <row r="4" spans="17:21" ht="13.5" thickBot="1">
      <c r="Q4" s="203" t="s">
        <v>37</v>
      </c>
      <c r="R4" s="204"/>
      <c r="S4" s="204"/>
      <c r="T4" s="204"/>
      <c r="U4" s="205"/>
    </row>
    <row r="5" spans="17:21" ht="3.75" customHeight="1">
      <c r="Q5" s="97"/>
      <c r="R5" s="97"/>
      <c r="S5" s="97"/>
      <c r="T5" s="97"/>
      <c r="U5" s="98"/>
    </row>
    <row r="6" spans="17:21" ht="13.5" thickBot="1">
      <c r="Q6" s="203" t="s">
        <v>38</v>
      </c>
      <c r="R6" s="204"/>
      <c r="S6" s="204"/>
      <c r="T6" s="204"/>
      <c r="U6" s="205"/>
    </row>
    <row r="7" spans="17:21" ht="3.75" customHeight="1">
      <c r="Q7" s="99"/>
      <c r="R7" s="99"/>
      <c r="S7" s="99"/>
      <c r="T7" s="99"/>
      <c r="U7" s="96"/>
    </row>
    <row r="8" spans="17:21" ht="13.5" thickBot="1">
      <c r="Q8" s="206" t="s">
        <v>49</v>
      </c>
      <c r="R8" s="207"/>
      <c r="S8" s="207"/>
      <c r="T8" s="207"/>
      <c r="U8" s="208"/>
    </row>
    <row r="9" spans="17:21" ht="3.75" customHeight="1">
      <c r="Q9" s="99"/>
      <c r="R9" s="99"/>
      <c r="S9" s="99"/>
      <c r="T9" s="99"/>
      <c r="U9" s="96"/>
    </row>
    <row r="10" spans="17:21" ht="13.5" thickBot="1">
      <c r="Q10" s="206" t="s">
        <v>39</v>
      </c>
      <c r="R10" s="207"/>
      <c r="S10" s="207"/>
      <c r="T10" s="207"/>
      <c r="U10" s="208"/>
    </row>
    <row r="11" spans="17:21" ht="3.75" customHeight="1">
      <c r="Q11" s="26"/>
      <c r="R11" s="26"/>
      <c r="S11" s="26"/>
      <c r="T11" s="26"/>
      <c r="U11" s="100"/>
    </row>
    <row r="12" spans="17:21" ht="13.5" thickBot="1">
      <c r="Q12" s="198" t="s">
        <v>40</v>
      </c>
      <c r="R12" s="199"/>
      <c r="S12" s="199"/>
      <c r="T12" s="199"/>
      <c r="U12" s="200"/>
    </row>
    <row r="13" spans="17:21" ht="3.75" customHeight="1">
      <c r="Q13" s="26"/>
      <c r="R13" s="26"/>
      <c r="S13" s="26"/>
      <c r="T13" s="26"/>
      <c r="U13" s="100"/>
    </row>
    <row r="14" spans="17:21" ht="13.5" thickBot="1">
      <c r="Q14" s="198" t="s">
        <v>41</v>
      </c>
      <c r="R14" s="199"/>
      <c r="S14" s="199"/>
      <c r="T14" s="199"/>
      <c r="U14" s="200"/>
    </row>
    <row r="15" spans="17:21" ht="3.75" customHeight="1">
      <c r="Q15" s="99"/>
      <c r="R15" s="99"/>
      <c r="S15" s="99"/>
      <c r="T15" s="99"/>
      <c r="U15" s="96"/>
    </row>
    <row r="16" spans="17:21" ht="13.5" thickBot="1">
      <c r="Q16" s="198" t="s">
        <v>42</v>
      </c>
      <c r="R16" s="199"/>
      <c r="S16" s="199"/>
      <c r="T16" s="199"/>
      <c r="U16" s="200"/>
    </row>
    <row r="20" ht="15">
      <c r="A20" s="75"/>
    </row>
  </sheetData>
  <sheetProtection sheet="1" objects="1" scenarios="1"/>
  <mergeCells count="8">
    <mergeCell ref="Q14:U14"/>
    <mergeCell ref="Q16:U16"/>
    <mergeCell ref="Q2:T2"/>
    <mergeCell ref="Q4:U4"/>
    <mergeCell ref="Q6:U6"/>
    <mergeCell ref="Q8:U8"/>
    <mergeCell ref="Q10:U10"/>
    <mergeCell ref="Q12:U12"/>
  </mergeCells>
  <hyperlinks>
    <hyperlink ref="Q6:U6" location="Instructions!A1" display="Instructions"/>
    <hyperlink ref="Q8:U8" location="'My Report'!A1" display="My Report"/>
    <hyperlink ref="Q16:U16" location="'Chart-WeeklyContacts'!A1" display="Contacts Chart (Week-by-Week)"/>
    <hyperlink ref="Q14:U14" location="'Chart-AverageContacts'!A1" display="Contacts Chart (Average)"/>
    <hyperlink ref="Q12:U12" location="'Chart-CumulativeContacts'!A1" display="Contacts Chart (Cumulative)"/>
    <hyperlink ref="Q10:U10" location="'{Final} Report'!A1" display="Final Report"/>
    <hyperlink ref="Q4:U4" location="Overview!A1" display="Overview"/>
  </hyperlinks>
  <printOptions horizontalCentered="1"/>
  <pageMargins left="0.75" right="0.75" top="1" bottom="1" header="0.5" footer="0.5"/>
  <pageSetup fitToHeight="1" fitToWidth="1" horizontalDpi="600" verticalDpi="600" orientation="landscape"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2:U20"/>
  <sheetViews>
    <sheetView zoomScale="80" zoomScaleNormal="80" zoomScalePageLayoutView="0" workbookViewId="0" topLeftCell="A1">
      <selection activeCell="T21" sqref="T21"/>
    </sheetView>
  </sheetViews>
  <sheetFormatPr defaultColWidth="9.140625" defaultRowHeight="12.75"/>
  <cols>
    <col min="1" max="15" width="9.140625" style="95" customWidth="1"/>
    <col min="16" max="16" width="2.421875" style="95" customWidth="1"/>
    <col min="17" max="20" width="9.140625" style="95" customWidth="1"/>
    <col min="21" max="21" width="0.5625" style="95" customWidth="1"/>
    <col min="22" max="16384" width="9.140625" style="95" customWidth="1"/>
  </cols>
  <sheetData>
    <row r="2" spans="17:21" ht="30.75" customHeight="1">
      <c r="Q2" s="212" t="s">
        <v>36</v>
      </c>
      <c r="R2" s="212"/>
      <c r="S2" s="212"/>
      <c r="T2" s="212"/>
      <c r="U2" s="94"/>
    </row>
    <row r="3" spans="17:21" ht="15">
      <c r="Q3" s="96"/>
      <c r="R3" s="96"/>
      <c r="S3" s="96"/>
      <c r="T3" s="96"/>
      <c r="U3" s="96"/>
    </row>
    <row r="4" spans="17:21" ht="13.5" thickBot="1">
      <c r="Q4" s="203" t="s">
        <v>37</v>
      </c>
      <c r="R4" s="204"/>
      <c r="S4" s="204"/>
      <c r="T4" s="204"/>
      <c r="U4" s="205"/>
    </row>
    <row r="5" spans="17:21" ht="3.75" customHeight="1">
      <c r="Q5" s="97"/>
      <c r="R5" s="97"/>
      <c r="S5" s="97"/>
      <c r="T5" s="97"/>
      <c r="U5" s="98"/>
    </row>
    <row r="6" spans="17:21" ht="13.5" thickBot="1">
      <c r="Q6" s="203" t="s">
        <v>38</v>
      </c>
      <c r="R6" s="204"/>
      <c r="S6" s="204"/>
      <c r="T6" s="204"/>
      <c r="U6" s="205"/>
    </row>
    <row r="7" spans="17:21" ht="3.75" customHeight="1">
      <c r="Q7" s="99"/>
      <c r="R7" s="99"/>
      <c r="S7" s="99"/>
      <c r="T7" s="99"/>
      <c r="U7" s="96"/>
    </row>
    <row r="8" spans="17:21" ht="13.5" thickBot="1">
      <c r="Q8" s="206" t="s">
        <v>49</v>
      </c>
      <c r="R8" s="207"/>
      <c r="S8" s="207"/>
      <c r="T8" s="207"/>
      <c r="U8" s="208"/>
    </row>
    <row r="9" spans="17:21" ht="3.75" customHeight="1">
      <c r="Q9" s="99"/>
      <c r="R9" s="99"/>
      <c r="S9" s="99"/>
      <c r="T9" s="99"/>
      <c r="U9" s="96"/>
    </row>
    <row r="10" spans="17:21" ht="13.5" thickBot="1">
      <c r="Q10" s="206" t="s">
        <v>39</v>
      </c>
      <c r="R10" s="207"/>
      <c r="S10" s="207"/>
      <c r="T10" s="207"/>
      <c r="U10" s="208"/>
    </row>
    <row r="11" spans="17:21" ht="3.75" customHeight="1">
      <c r="Q11" s="26"/>
      <c r="R11" s="26"/>
      <c r="S11" s="26"/>
      <c r="T11" s="26"/>
      <c r="U11" s="100"/>
    </row>
    <row r="12" spans="17:21" ht="13.5" thickBot="1">
      <c r="Q12" s="198" t="s">
        <v>40</v>
      </c>
      <c r="R12" s="199"/>
      <c r="S12" s="199"/>
      <c r="T12" s="199"/>
      <c r="U12" s="200"/>
    </row>
    <row r="13" spans="17:21" ht="3.75" customHeight="1">
      <c r="Q13" s="26"/>
      <c r="R13" s="26"/>
      <c r="S13" s="26"/>
      <c r="T13" s="26"/>
      <c r="U13" s="100"/>
    </row>
    <row r="14" spans="17:21" ht="13.5" thickBot="1">
      <c r="Q14" s="198" t="s">
        <v>41</v>
      </c>
      <c r="R14" s="199"/>
      <c r="S14" s="199"/>
      <c r="T14" s="199"/>
      <c r="U14" s="200"/>
    </row>
    <row r="15" spans="17:21" ht="3.75" customHeight="1">
      <c r="Q15" s="99"/>
      <c r="R15" s="99"/>
      <c r="S15" s="99"/>
      <c r="T15" s="99"/>
      <c r="U15" s="96"/>
    </row>
    <row r="16" spans="17:21" ht="13.5" thickBot="1">
      <c r="Q16" s="198" t="s">
        <v>42</v>
      </c>
      <c r="R16" s="199"/>
      <c r="S16" s="199"/>
      <c r="T16" s="199"/>
      <c r="U16" s="200"/>
    </row>
    <row r="20" ht="15">
      <c r="A20" s="75"/>
    </row>
  </sheetData>
  <sheetProtection sheet="1" objects="1" scenarios="1"/>
  <mergeCells count="8">
    <mergeCell ref="Q14:U14"/>
    <mergeCell ref="Q16:U16"/>
    <mergeCell ref="Q2:T2"/>
    <mergeCell ref="Q4:U4"/>
    <mergeCell ref="Q6:U6"/>
    <mergeCell ref="Q8:U8"/>
    <mergeCell ref="Q10:U10"/>
    <mergeCell ref="Q12:U12"/>
  </mergeCells>
  <hyperlinks>
    <hyperlink ref="Q6:U6" location="Instructions!A1" display="Instructions"/>
    <hyperlink ref="Q8:U8" location="'My Report'!A1" display="My Report"/>
    <hyperlink ref="Q16:U16" location="'Chart-WeeklyContacts'!A1" display="Contacts Chart (Week-by-Week)"/>
    <hyperlink ref="Q14:U14" location="'Chart-AverageContacts'!A1" display="Contacts Chart (Average)"/>
    <hyperlink ref="Q12:U12" location="'Chart-CumulativeContacts'!A1" display="Contacts Chart (Cumulative)"/>
    <hyperlink ref="Q10:U10" location="'{Final} Report'!A1" display="Final Report"/>
    <hyperlink ref="Q4:U4" location="Overview!A1" display="Overview"/>
  </hyperlinks>
  <printOptions horizontalCentered="1"/>
  <pageMargins left="0.75" right="0.75" top="1" bottom="1" header="0.5" footer="0.5"/>
  <pageSetup fitToHeight="1" fitToWidth="1" horizontalDpi="600" verticalDpi="600" orientation="landscape" scale="90" r:id="rId2"/>
  <drawing r:id="rId1"/>
</worksheet>
</file>

<file path=xl/worksheets/sheet28.xml><?xml version="1.0" encoding="utf-8"?>
<worksheet xmlns="http://schemas.openxmlformats.org/spreadsheetml/2006/main" xmlns:r="http://schemas.openxmlformats.org/officeDocument/2006/relationships">
  <dimension ref="A20:A20"/>
  <sheetViews>
    <sheetView zoomScalePageLayoutView="0" workbookViewId="0" topLeftCell="A1">
      <selection activeCell="O27" sqref="O27"/>
    </sheetView>
  </sheetViews>
  <sheetFormatPr defaultColWidth="9.140625" defaultRowHeight="12.75"/>
  <cols>
    <col min="1" max="16384" width="9.140625" style="93" customWidth="1"/>
  </cols>
  <sheetData>
    <row r="20" ht="15">
      <c r="A20" s="74"/>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S53"/>
  <sheetViews>
    <sheetView zoomScalePageLayoutView="0" workbookViewId="0" topLeftCell="A1">
      <pane xSplit="1" ySplit="6" topLeftCell="B7" activePane="bottomRight" state="frozen"/>
      <selection pane="topLeft" activeCell="A10" sqref="A10"/>
      <selection pane="topRight" activeCell="A10" sqref="A10"/>
      <selection pane="bottomLeft" activeCell="A10" sqref="A10"/>
      <selection pane="bottomRight" activeCell="A1" sqref="A1"/>
    </sheetView>
  </sheetViews>
  <sheetFormatPr defaultColWidth="9.140625" defaultRowHeight="12.75"/>
  <cols>
    <col min="1" max="1" width="66.00390625" style="164" bestFit="1" customWidth="1"/>
    <col min="2" max="21" width="9.57421875" style="141" customWidth="1"/>
    <col min="22" max="22" width="14.421875" style="141" customWidth="1"/>
    <col min="23" max="23" width="9.140625" style="141" customWidth="1"/>
    <col min="24" max="45" width="9.140625" style="142" customWidth="1"/>
    <col min="46" max="16384" width="9.140625" style="141" customWidth="1"/>
  </cols>
  <sheetData>
    <row r="1" spans="1:45" s="138" customFormat="1" ht="22.5">
      <c r="A1" s="27" t="s">
        <v>3</v>
      </c>
      <c r="B1" s="101"/>
      <c r="C1" s="101"/>
      <c r="D1" s="101"/>
      <c r="E1" s="101"/>
      <c r="F1" s="101"/>
      <c r="G1" s="101"/>
      <c r="H1" s="101"/>
      <c r="I1" s="101"/>
      <c r="J1" s="101"/>
      <c r="K1" s="101"/>
      <c r="L1" s="101"/>
      <c r="M1" s="101"/>
      <c r="N1" s="101"/>
      <c r="O1" s="101"/>
      <c r="P1" s="101"/>
      <c r="Q1" s="101"/>
      <c r="R1" s="101"/>
      <c r="S1" s="101"/>
      <c r="T1" s="101"/>
      <c r="U1" s="101"/>
      <c r="V1" s="101"/>
      <c r="X1" s="139"/>
      <c r="Y1" s="139"/>
      <c r="Z1" s="139"/>
      <c r="AA1" s="139"/>
      <c r="AB1" s="139"/>
      <c r="AC1" s="139"/>
      <c r="AD1" s="139"/>
      <c r="AE1" s="139"/>
      <c r="AF1" s="139"/>
      <c r="AG1" s="139"/>
      <c r="AH1" s="139"/>
      <c r="AI1" s="139"/>
      <c r="AJ1" s="139"/>
      <c r="AK1" s="139"/>
      <c r="AL1" s="139"/>
      <c r="AM1" s="139"/>
      <c r="AN1" s="139"/>
      <c r="AO1" s="139"/>
      <c r="AP1" s="139"/>
      <c r="AQ1" s="139"/>
      <c r="AR1" s="139"/>
      <c r="AS1" s="139"/>
    </row>
    <row r="2" spans="1:22" ht="8.25" customHeight="1">
      <c r="A2" s="140"/>
      <c r="B2" s="140"/>
      <c r="C2" s="140"/>
      <c r="D2" s="140"/>
      <c r="E2" s="140"/>
      <c r="F2" s="140"/>
      <c r="G2" s="140"/>
      <c r="H2" s="140"/>
      <c r="I2" s="140"/>
      <c r="J2" s="140"/>
      <c r="K2" s="140"/>
      <c r="L2" s="140"/>
      <c r="M2" s="140"/>
      <c r="N2" s="140"/>
      <c r="O2" s="140"/>
      <c r="P2" s="140"/>
      <c r="Q2" s="140"/>
      <c r="R2" s="140"/>
      <c r="S2" s="140"/>
      <c r="T2" s="140"/>
      <c r="U2" s="140"/>
      <c r="V2" s="140"/>
    </row>
    <row r="3" spans="1:45" s="146" customFormat="1" ht="17.25">
      <c r="A3" s="143" t="str">
        <f>Name_of_user</f>
        <v>Enter name</v>
      </c>
      <c r="B3" s="144"/>
      <c r="C3" s="144"/>
      <c r="D3" s="145"/>
      <c r="E3" s="144"/>
      <c r="F3" s="144"/>
      <c r="G3" s="144"/>
      <c r="H3" s="144"/>
      <c r="I3" s="144"/>
      <c r="J3" s="144"/>
      <c r="K3" s="144"/>
      <c r="L3" s="144"/>
      <c r="M3" s="144"/>
      <c r="N3" s="144"/>
      <c r="O3" s="144"/>
      <c r="P3" s="144"/>
      <c r="Q3" s="144"/>
      <c r="R3" s="144"/>
      <c r="S3" s="144"/>
      <c r="T3" s="144"/>
      <c r="U3" s="144"/>
      <c r="V3" s="144"/>
      <c r="X3" s="147"/>
      <c r="Y3" s="147"/>
      <c r="Z3" s="147"/>
      <c r="AA3" s="147"/>
      <c r="AB3" s="147"/>
      <c r="AC3" s="147"/>
      <c r="AD3" s="147"/>
      <c r="AE3" s="147"/>
      <c r="AF3" s="147"/>
      <c r="AG3" s="147"/>
      <c r="AH3" s="147"/>
      <c r="AI3" s="147"/>
      <c r="AJ3" s="147"/>
      <c r="AK3" s="147"/>
      <c r="AL3" s="147"/>
      <c r="AM3" s="147"/>
      <c r="AN3" s="147"/>
      <c r="AO3" s="147"/>
      <c r="AP3" s="147"/>
      <c r="AQ3" s="147"/>
      <c r="AR3" s="147"/>
      <c r="AS3" s="147"/>
    </row>
    <row r="4" spans="1:45" s="74" customFormat="1" ht="13.5" customHeight="1" thickBot="1">
      <c r="A4" s="148" t="s">
        <v>20</v>
      </c>
      <c r="B4" s="149">
        <f aca="true" t="shared" si="0" ref="B4:T4">IF(B21=0,0,1)</f>
        <v>0</v>
      </c>
      <c r="C4" s="149">
        <f t="shared" si="0"/>
        <v>0</v>
      </c>
      <c r="D4" s="149">
        <f t="shared" si="0"/>
        <v>0</v>
      </c>
      <c r="E4" s="149">
        <f t="shared" si="0"/>
        <v>0</v>
      </c>
      <c r="F4" s="149">
        <f t="shared" si="0"/>
        <v>0</v>
      </c>
      <c r="G4" s="149">
        <f t="shared" si="0"/>
        <v>0</v>
      </c>
      <c r="H4" s="149">
        <f t="shared" si="0"/>
        <v>0</v>
      </c>
      <c r="I4" s="149">
        <f t="shared" si="0"/>
        <v>0</v>
      </c>
      <c r="J4" s="149">
        <f t="shared" si="0"/>
        <v>0</v>
      </c>
      <c r="K4" s="149">
        <f t="shared" si="0"/>
        <v>0</v>
      </c>
      <c r="L4" s="149">
        <f t="shared" si="0"/>
        <v>0</v>
      </c>
      <c r="M4" s="149">
        <f t="shared" si="0"/>
        <v>0</v>
      </c>
      <c r="N4" s="149">
        <f t="shared" si="0"/>
        <v>0</v>
      </c>
      <c r="O4" s="149">
        <f t="shared" si="0"/>
        <v>0</v>
      </c>
      <c r="P4" s="149">
        <f t="shared" si="0"/>
        <v>0</v>
      </c>
      <c r="Q4" s="149">
        <f t="shared" si="0"/>
        <v>0</v>
      </c>
      <c r="R4" s="149">
        <f t="shared" si="0"/>
        <v>0</v>
      </c>
      <c r="S4" s="149">
        <f t="shared" si="0"/>
        <v>0</v>
      </c>
      <c r="T4" s="149">
        <f t="shared" si="0"/>
        <v>0</v>
      </c>
      <c r="U4" s="149">
        <f>IF(U21=0,0,1)</f>
        <v>0</v>
      </c>
      <c r="V4" s="149">
        <f>SUM(B4:U4)</f>
        <v>0</v>
      </c>
      <c r="X4" s="142"/>
      <c r="Y4" s="142"/>
      <c r="Z4" s="142"/>
      <c r="AA4" s="142"/>
      <c r="AB4" s="142"/>
      <c r="AC4" s="142"/>
      <c r="AD4" s="142"/>
      <c r="AE4" s="142"/>
      <c r="AF4" s="142"/>
      <c r="AG4" s="142"/>
      <c r="AH4" s="142"/>
      <c r="AI4" s="142"/>
      <c r="AJ4" s="142"/>
      <c r="AK4" s="142"/>
      <c r="AL4" s="142"/>
      <c r="AM4" s="142"/>
      <c r="AN4" s="142"/>
      <c r="AO4" s="142"/>
      <c r="AP4" s="142"/>
      <c r="AQ4" s="142"/>
      <c r="AR4" s="142"/>
      <c r="AS4" s="142"/>
    </row>
    <row r="5" spans="1:45" s="150" customFormat="1" ht="18" customHeight="1">
      <c r="A5" s="213" t="s">
        <v>34</v>
      </c>
      <c r="B5" s="12" t="s">
        <v>5</v>
      </c>
      <c r="C5" s="13" t="s">
        <v>6</v>
      </c>
      <c r="D5" s="13" t="s">
        <v>7</v>
      </c>
      <c r="E5" s="13" t="s">
        <v>8</v>
      </c>
      <c r="F5" s="13" t="s">
        <v>9</v>
      </c>
      <c r="G5" s="13" t="s">
        <v>10</v>
      </c>
      <c r="H5" s="13" t="s">
        <v>11</v>
      </c>
      <c r="I5" s="13" t="s">
        <v>12</v>
      </c>
      <c r="J5" s="13" t="s">
        <v>13</v>
      </c>
      <c r="K5" s="13" t="s">
        <v>21</v>
      </c>
      <c r="L5" s="13" t="s">
        <v>22</v>
      </c>
      <c r="M5" s="13" t="s">
        <v>23</v>
      </c>
      <c r="N5" s="13" t="s">
        <v>24</v>
      </c>
      <c r="O5" s="13" t="s">
        <v>25</v>
      </c>
      <c r="P5" s="13" t="s">
        <v>26</v>
      </c>
      <c r="Q5" s="13" t="s">
        <v>27</v>
      </c>
      <c r="R5" s="13" t="s">
        <v>28</v>
      </c>
      <c r="S5" s="13" t="s">
        <v>29</v>
      </c>
      <c r="T5" s="13" t="s">
        <v>30</v>
      </c>
      <c r="U5" s="14" t="s">
        <v>31</v>
      </c>
      <c r="V5" s="215" t="s">
        <v>1</v>
      </c>
      <c r="X5" s="151"/>
      <c r="Y5" s="151"/>
      <c r="Z5" s="151"/>
      <c r="AA5" s="151"/>
      <c r="AB5" s="151"/>
      <c r="AC5" s="151"/>
      <c r="AD5" s="151"/>
      <c r="AE5" s="151"/>
      <c r="AF5" s="151"/>
      <c r="AG5" s="151"/>
      <c r="AH5" s="151"/>
      <c r="AI5" s="151"/>
      <c r="AJ5" s="151"/>
      <c r="AK5" s="151"/>
      <c r="AL5" s="151"/>
      <c r="AM5" s="151"/>
      <c r="AN5" s="151"/>
      <c r="AO5" s="151"/>
      <c r="AP5" s="151"/>
      <c r="AQ5" s="151"/>
      <c r="AR5" s="151"/>
      <c r="AS5" s="151"/>
    </row>
    <row r="6" spans="1:45" s="150" customFormat="1" ht="18" customHeight="1" thickBot="1">
      <c r="A6" s="214"/>
      <c r="B6" s="15" t="e">
        <f>Wk1!$H$5</f>
        <v>#VALUE!</v>
      </c>
      <c r="C6" s="16" t="e">
        <f>Wk2!$H$5</f>
        <v>#VALUE!</v>
      </c>
      <c r="D6" s="15" t="e">
        <f>Wk3!$H$5</f>
        <v>#VALUE!</v>
      </c>
      <c r="E6" s="16" t="e">
        <f>Wk4!$H$5</f>
        <v>#VALUE!</v>
      </c>
      <c r="F6" s="15" t="e">
        <f>Wk5!$H$5</f>
        <v>#VALUE!</v>
      </c>
      <c r="G6" s="16" t="e">
        <f>Wk6!$H$5</f>
        <v>#VALUE!</v>
      </c>
      <c r="H6" s="15" t="e">
        <f>Wk7!$H$5</f>
        <v>#VALUE!</v>
      </c>
      <c r="I6" s="16" t="e">
        <f>Wk8!$H$5</f>
        <v>#VALUE!</v>
      </c>
      <c r="J6" s="15" t="e">
        <f>Wk9!$H$5</f>
        <v>#VALUE!</v>
      </c>
      <c r="K6" s="16" t="e">
        <f>Wk10!$H$5</f>
        <v>#VALUE!</v>
      </c>
      <c r="L6" s="15" t="e">
        <f>Wk11!$H$5</f>
        <v>#VALUE!</v>
      </c>
      <c r="M6" s="16" t="e">
        <f>Wk12!$H$5</f>
        <v>#VALUE!</v>
      </c>
      <c r="N6" s="15" t="e">
        <f>Wk13!$H$5</f>
        <v>#VALUE!</v>
      </c>
      <c r="O6" s="16" t="e">
        <f>Wk14!$H$5</f>
        <v>#VALUE!</v>
      </c>
      <c r="P6" s="15" t="e">
        <f>Wk15!$H$5</f>
        <v>#VALUE!</v>
      </c>
      <c r="Q6" s="16" t="e">
        <f>Wk16!$H$5</f>
        <v>#VALUE!</v>
      </c>
      <c r="R6" s="15" t="e">
        <f>Wk17!$H$5</f>
        <v>#VALUE!</v>
      </c>
      <c r="S6" s="16" t="e">
        <f>Wk18!$H$5</f>
        <v>#VALUE!</v>
      </c>
      <c r="T6" s="15" t="e">
        <f>Wk19!$H$5</f>
        <v>#VALUE!</v>
      </c>
      <c r="U6" s="16" t="e">
        <f>Wk20!$H$5</f>
        <v>#VALUE!</v>
      </c>
      <c r="V6" s="216"/>
      <c r="X6" s="151"/>
      <c r="Y6" s="151"/>
      <c r="Z6" s="151"/>
      <c r="AA6" s="151"/>
      <c r="AB6" s="151"/>
      <c r="AC6" s="151"/>
      <c r="AD6" s="151"/>
      <c r="AE6" s="151"/>
      <c r="AF6" s="151"/>
      <c r="AG6" s="151"/>
      <c r="AH6" s="151"/>
      <c r="AI6" s="151"/>
      <c r="AJ6" s="151"/>
      <c r="AK6" s="151"/>
      <c r="AL6" s="151"/>
      <c r="AM6" s="151"/>
      <c r="AN6" s="151"/>
      <c r="AO6" s="151"/>
      <c r="AP6" s="151"/>
      <c r="AQ6" s="151"/>
      <c r="AR6" s="151"/>
      <c r="AS6" s="151"/>
    </row>
    <row r="7" spans="1:45" s="152" customFormat="1" ht="15" hidden="1" thickBot="1">
      <c r="A7" s="4" t="s">
        <v>70</v>
      </c>
      <c r="B7" s="23">
        <f>Wk1!I7</f>
        <v>0</v>
      </c>
      <c r="C7" s="23">
        <f>Wk2!I7</f>
        <v>0</v>
      </c>
      <c r="D7" s="24">
        <f>Wk3!I7</f>
        <v>0</v>
      </c>
      <c r="E7" s="24">
        <f>Wk4!I7</f>
        <v>0</v>
      </c>
      <c r="F7" s="24">
        <f>Wk5!J7</f>
        <v>0</v>
      </c>
      <c r="G7" s="24">
        <f>Wk6!K7</f>
        <v>0</v>
      </c>
      <c r="H7" s="24">
        <f>Wk7!L7</f>
        <v>0</v>
      </c>
      <c r="I7" s="24">
        <f>Wk8!M7</f>
        <v>0</v>
      </c>
      <c r="J7" s="24">
        <f>Wk9!N7</f>
        <v>0</v>
      </c>
      <c r="K7" s="24">
        <f>Wk10!O7</f>
        <v>0</v>
      </c>
      <c r="L7" s="24">
        <f>Wk11!P7</f>
        <v>0</v>
      </c>
      <c r="M7" s="24">
        <f>Wk12!Q7</f>
        <v>0</v>
      </c>
      <c r="N7" s="24">
        <f>Wk13!R7</f>
        <v>0</v>
      </c>
      <c r="O7" s="24">
        <f>Wk14!S7</f>
        <v>0</v>
      </c>
      <c r="P7" s="24">
        <f>Wk15!T7</f>
        <v>0</v>
      </c>
      <c r="Q7" s="24">
        <f>Wk16!U7</f>
        <v>0</v>
      </c>
      <c r="R7" s="24">
        <f>Wk17!V7</f>
        <v>0</v>
      </c>
      <c r="S7" s="24">
        <f>Wk18!W7</f>
        <v>0</v>
      </c>
      <c r="T7" s="24">
        <f>Wk19!X7</f>
        <v>0</v>
      </c>
      <c r="U7" s="24">
        <f>Wk20!Y7</f>
        <v>0</v>
      </c>
      <c r="V7" s="32">
        <f aca="true" t="shared" si="1" ref="V7:V14">SUM(B7:U7)</f>
        <v>0</v>
      </c>
      <c r="X7" s="142"/>
      <c r="Y7" s="142"/>
      <c r="Z7" s="142"/>
      <c r="AA7" s="142"/>
      <c r="AB7" s="142"/>
      <c r="AC7" s="142"/>
      <c r="AD7" s="142"/>
      <c r="AE7" s="142"/>
      <c r="AF7" s="142"/>
      <c r="AG7" s="142"/>
      <c r="AH7" s="142"/>
      <c r="AI7" s="142"/>
      <c r="AJ7" s="142"/>
      <c r="AK7" s="142"/>
      <c r="AL7" s="142"/>
      <c r="AM7" s="142"/>
      <c r="AN7" s="142"/>
      <c r="AO7" s="142"/>
      <c r="AP7" s="142"/>
      <c r="AQ7" s="142"/>
      <c r="AR7" s="142"/>
      <c r="AS7" s="142"/>
    </row>
    <row r="8" spans="1:45" s="152" customFormat="1" ht="15" hidden="1" thickBot="1">
      <c r="A8" s="5" t="s">
        <v>71</v>
      </c>
      <c r="B8" s="153">
        <f>Wk1!I8</f>
        <v>0</v>
      </c>
      <c r="C8" s="154">
        <f>Wk2!I8</f>
        <v>0</v>
      </c>
      <c r="D8" s="155">
        <f>Wk3!I8</f>
        <v>0</v>
      </c>
      <c r="E8" s="155">
        <f>Wk4!I8</f>
        <v>0</v>
      </c>
      <c r="F8" s="155">
        <f>Wk5!J8</f>
        <v>0</v>
      </c>
      <c r="G8" s="155">
        <f>Wk6!K8</f>
        <v>0</v>
      </c>
      <c r="H8" s="155">
        <f>Wk7!L8</f>
        <v>0</v>
      </c>
      <c r="I8" s="155">
        <f>Wk8!M8</f>
        <v>0</v>
      </c>
      <c r="J8" s="155">
        <f>Wk9!N8</f>
        <v>0</v>
      </c>
      <c r="K8" s="155">
        <f>Wk10!O8</f>
        <v>0</v>
      </c>
      <c r="L8" s="155">
        <f>Wk11!P8</f>
        <v>0</v>
      </c>
      <c r="M8" s="155">
        <f>Wk12!Q8</f>
        <v>0</v>
      </c>
      <c r="N8" s="155">
        <f>Wk13!R8</f>
        <v>0</v>
      </c>
      <c r="O8" s="155">
        <f>Wk14!S8</f>
        <v>0</v>
      </c>
      <c r="P8" s="155">
        <f>Wk15!T8</f>
        <v>0</v>
      </c>
      <c r="Q8" s="155">
        <f>Wk16!U8</f>
        <v>0</v>
      </c>
      <c r="R8" s="155">
        <f>Wk17!V8</f>
        <v>0</v>
      </c>
      <c r="S8" s="155">
        <f>Wk18!W8</f>
        <v>0</v>
      </c>
      <c r="T8" s="155">
        <f>Wk19!X8</f>
        <v>0</v>
      </c>
      <c r="U8" s="155">
        <f>Wk20!Y8</f>
        <v>0</v>
      </c>
      <c r="V8" s="35">
        <f t="shared" si="1"/>
        <v>0</v>
      </c>
      <c r="X8" s="142"/>
      <c r="Y8" s="142"/>
      <c r="Z8" s="142"/>
      <c r="AA8" s="142"/>
      <c r="AB8" s="142"/>
      <c r="AC8" s="142"/>
      <c r="AD8" s="142"/>
      <c r="AE8" s="142"/>
      <c r="AF8" s="142"/>
      <c r="AG8" s="142"/>
      <c r="AH8" s="142"/>
      <c r="AI8" s="142"/>
      <c r="AJ8" s="142"/>
      <c r="AK8" s="142"/>
      <c r="AL8" s="142"/>
      <c r="AM8" s="142"/>
      <c r="AN8" s="142"/>
      <c r="AO8" s="142"/>
      <c r="AP8" s="142"/>
      <c r="AQ8" s="142"/>
      <c r="AR8" s="142"/>
      <c r="AS8" s="142"/>
    </row>
    <row r="9" spans="1:45" s="156" customFormat="1" ht="27.75" customHeight="1" thickBot="1">
      <c r="A9" s="53" t="s">
        <v>107</v>
      </c>
      <c r="B9" s="61">
        <f>Wk1!I9</f>
        <v>0</v>
      </c>
      <c r="C9" s="61">
        <f>Wk2!I9</f>
        <v>0</v>
      </c>
      <c r="D9" s="61">
        <f>Wk3!I9</f>
        <v>0</v>
      </c>
      <c r="E9" s="61">
        <f>Wk4!I9</f>
        <v>0</v>
      </c>
      <c r="F9" s="61">
        <f>Wk5!I9</f>
        <v>0</v>
      </c>
      <c r="G9" s="61">
        <f>Wk6!I9</f>
        <v>0</v>
      </c>
      <c r="H9" s="61">
        <f>Wk7!I9</f>
        <v>0</v>
      </c>
      <c r="I9" s="61">
        <f>Wk8!I9</f>
        <v>0</v>
      </c>
      <c r="J9" s="63">
        <f>Wk9!I9</f>
        <v>0</v>
      </c>
      <c r="K9" s="61">
        <f>Wk10!I9</f>
        <v>0</v>
      </c>
      <c r="L9" s="61">
        <f>Wk11!I9</f>
        <v>0</v>
      </c>
      <c r="M9" s="61">
        <f>Wk12!I9</f>
        <v>0</v>
      </c>
      <c r="N9" s="61">
        <f>Wk13!I9</f>
        <v>0</v>
      </c>
      <c r="O9" s="61">
        <f>Wk14!I9</f>
        <v>0</v>
      </c>
      <c r="P9" s="61">
        <f>Wk15!I9</f>
        <v>0</v>
      </c>
      <c r="Q9" s="61">
        <f>Wk16!I9</f>
        <v>0</v>
      </c>
      <c r="R9" s="61">
        <f>Wk17!I9</f>
        <v>0</v>
      </c>
      <c r="S9" s="180">
        <f>Wk18!I9</f>
        <v>0</v>
      </c>
      <c r="T9" s="61">
        <f>Wk19!I9</f>
        <v>0</v>
      </c>
      <c r="U9" s="61">
        <f>Wk20!I9</f>
        <v>0</v>
      </c>
      <c r="V9" s="17">
        <f t="shared" si="1"/>
        <v>0</v>
      </c>
      <c r="X9" s="157"/>
      <c r="Y9" s="157"/>
      <c r="Z9" s="157"/>
      <c r="AA9" s="157"/>
      <c r="AB9" s="157"/>
      <c r="AC9" s="157"/>
      <c r="AD9" s="157"/>
      <c r="AE9" s="157"/>
      <c r="AF9" s="157"/>
      <c r="AG9" s="157"/>
      <c r="AH9" s="157"/>
      <c r="AI9" s="157"/>
      <c r="AJ9" s="157"/>
      <c r="AK9" s="157"/>
      <c r="AL9" s="157"/>
      <c r="AM9" s="157"/>
      <c r="AN9" s="157"/>
      <c r="AO9" s="157"/>
      <c r="AP9" s="157"/>
      <c r="AQ9" s="157"/>
      <c r="AR9" s="157"/>
      <c r="AS9" s="157"/>
    </row>
    <row r="10" spans="1:45" s="152" customFormat="1" ht="15" thickBot="1">
      <c r="A10" s="4" t="str">
        <f>Job_Postings_number_you_responded_to__title</f>
        <v>Job Postings: # you responded to</v>
      </c>
      <c r="B10" s="62">
        <f>Wk1!I10</f>
        <v>0</v>
      </c>
      <c r="C10" s="62">
        <f>Wk2!I10</f>
        <v>0</v>
      </c>
      <c r="D10" s="60">
        <f>Wk3!I10</f>
        <v>0</v>
      </c>
      <c r="E10" s="60">
        <f>Wk4!I10</f>
        <v>0</v>
      </c>
      <c r="F10" s="60">
        <f>Wk5!I10</f>
        <v>0</v>
      </c>
      <c r="G10" s="60">
        <f>Wk6!I10</f>
        <v>0</v>
      </c>
      <c r="H10" s="60">
        <f>Wk7!I10</f>
        <v>0</v>
      </c>
      <c r="I10" s="60">
        <f>Wk8!I10</f>
        <v>0</v>
      </c>
      <c r="J10" s="60">
        <f>Wk9!I10</f>
        <v>0</v>
      </c>
      <c r="K10" s="60">
        <f>Wk10!I10</f>
        <v>0</v>
      </c>
      <c r="L10" s="60">
        <f>Wk11!I10</f>
        <v>0</v>
      </c>
      <c r="M10" s="60">
        <f>Wk12!I10</f>
        <v>0</v>
      </c>
      <c r="N10" s="60">
        <f>Wk13!I10</f>
        <v>0</v>
      </c>
      <c r="O10" s="60">
        <f>Wk14!I10</f>
        <v>0</v>
      </c>
      <c r="P10" s="60">
        <f>Wk15!I10</f>
        <v>0</v>
      </c>
      <c r="Q10" s="60">
        <f>Wk16!I10</f>
        <v>0</v>
      </c>
      <c r="R10" s="60">
        <f>Wk17!I10</f>
        <v>0</v>
      </c>
      <c r="S10" s="60">
        <f>Wk18!I10</f>
        <v>0</v>
      </c>
      <c r="T10" s="60">
        <f>Wk19!I10</f>
        <v>0</v>
      </c>
      <c r="U10" s="60">
        <f>Wk20!I10</f>
        <v>0</v>
      </c>
      <c r="V10" s="25">
        <f t="shared" si="1"/>
        <v>0</v>
      </c>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row>
    <row r="11" spans="1:45" s="152" customFormat="1" ht="15" thickBot="1">
      <c r="A11" s="5" t="str">
        <f>Direct_Employer_Contacts_initial_title</f>
        <v>Direct Employer Contacts: initial</v>
      </c>
      <c r="B11" s="24">
        <f>Wk1!I11</f>
        <v>0</v>
      </c>
      <c r="C11" s="24">
        <f>Wk2!I11</f>
        <v>0</v>
      </c>
      <c r="D11" s="24">
        <f>Wk3!I11</f>
        <v>0</v>
      </c>
      <c r="E11" s="24">
        <f>Wk4!I11</f>
        <v>0</v>
      </c>
      <c r="F11" s="24">
        <f>Wk5!I11</f>
        <v>0</v>
      </c>
      <c r="G11" s="24">
        <f>Wk6!I11</f>
        <v>0</v>
      </c>
      <c r="H11" s="24">
        <f>Wk7!I11</f>
        <v>0</v>
      </c>
      <c r="I11" s="24">
        <f>Wk8!I11</f>
        <v>0</v>
      </c>
      <c r="J11" s="24">
        <f>Wk9!I11</f>
        <v>0</v>
      </c>
      <c r="K11" s="24">
        <f>Wk10!I11</f>
        <v>0</v>
      </c>
      <c r="L11" s="24">
        <f>Wk11!I11</f>
        <v>0</v>
      </c>
      <c r="M11" s="24">
        <f>Wk12!I11</f>
        <v>0</v>
      </c>
      <c r="N11" s="24">
        <f>Wk13!I11</f>
        <v>0</v>
      </c>
      <c r="O11" s="24">
        <f>Wk14!I11</f>
        <v>0</v>
      </c>
      <c r="P11" s="24">
        <f>Wk15!I11</f>
        <v>0</v>
      </c>
      <c r="Q11" s="24">
        <f>Wk16!I11</f>
        <v>0</v>
      </c>
      <c r="R11" s="24">
        <f>Wk17!I11</f>
        <v>0</v>
      </c>
      <c r="S11" s="24">
        <f>Wk18!I11</f>
        <v>0</v>
      </c>
      <c r="T11" s="24">
        <f>Wk19!I11</f>
        <v>0</v>
      </c>
      <c r="U11" s="24">
        <f>Wk20!I11</f>
        <v>0</v>
      </c>
      <c r="V11" s="25">
        <f t="shared" si="1"/>
        <v>0</v>
      </c>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row>
    <row r="12" spans="1:45" s="152" customFormat="1" ht="15" thickBot="1">
      <c r="A12" s="5" t="str">
        <f>DirectEmployerContacts_folllow_up_title</f>
        <v>Direct Employer Contacts: folllow-up</v>
      </c>
      <c r="B12" s="24">
        <f>Wk1!I12</f>
        <v>0</v>
      </c>
      <c r="C12" s="24">
        <f>Wk2!I12</f>
        <v>0</v>
      </c>
      <c r="D12" s="24">
        <f>Wk3!I12</f>
        <v>0</v>
      </c>
      <c r="E12" s="24">
        <f>Wk4!I12</f>
        <v>0</v>
      </c>
      <c r="F12" s="24">
        <f>Wk5!I12</f>
        <v>0</v>
      </c>
      <c r="G12" s="24">
        <f>Wk6!I12</f>
        <v>0</v>
      </c>
      <c r="H12" s="24">
        <f>Wk7!I12</f>
        <v>0</v>
      </c>
      <c r="I12" s="24">
        <f>Wk8!I12</f>
        <v>0</v>
      </c>
      <c r="J12" s="24">
        <f>Wk9!I12</f>
        <v>0</v>
      </c>
      <c r="K12" s="24">
        <f>Wk10!I12</f>
        <v>0</v>
      </c>
      <c r="L12" s="24">
        <f>Wk11!I12</f>
        <v>0</v>
      </c>
      <c r="M12" s="24">
        <f>Wk12!I12</f>
        <v>0</v>
      </c>
      <c r="N12" s="24">
        <f>Wk13!I12</f>
        <v>0</v>
      </c>
      <c r="O12" s="24">
        <f>Wk14!I12</f>
        <v>0</v>
      </c>
      <c r="P12" s="24">
        <f>Wk15!I12</f>
        <v>0</v>
      </c>
      <c r="Q12" s="24">
        <f>Wk16!I12</f>
        <v>0</v>
      </c>
      <c r="R12" s="24">
        <f>Wk17!I12</f>
        <v>0</v>
      </c>
      <c r="S12" s="24">
        <f>Wk18!I12</f>
        <v>0</v>
      </c>
      <c r="T12" s="24">
        <f>Wk19!I12</f>
        <v>0</v>
      </c>
      <c r="U12" s="24">
        <f>Wk20!I12</f>
        <v>0</v>
      </c>
      <c r="V12" s="25">
        <f t="shared" si="1"/>
        <v>0</v>
      </c>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row>
    <row r="13" spans="1:45" s="156" customFormat="1" ht="15.75" thickBot="1">
      <c r="A13" s="21" t="s">
        <v>76</v>
      </c>
      <c r="B13" s="17">
        <f>Wk1!I13</f>
        <v>0</v>
      </c>
      <c r="C13" s="18">
        <f>Wk2!I13</f>
        <v>0</v>
      </c>
      <c r="D13" s="18">
        <f>Wk3!I13</f>
        <v>0</v>
      </c>
      <c r="E13" s="18">
        <f>Wk4!I13</f>
        <v>0</v>
      </c>
      <c r="F13" s="18">
        <f>Wk5!I13</f>
        <v>0</v>
      </c>
      <c r="G13" s="18">
        <f>Wk6!I13</f>
        <v>0</v>
      </c>
      <c r="H13" s="18">
        <f>Wk7!I13</f>
        <v>0</v>
      </c>
      <c r="I13" s="20">
        <f>Wk8!I13</f>
        <v>0</v>
      </c>
      <c r="J13" s="22">
        <f>Wk9!I13</f>
        <v>0</v>
      </c>
      <c r="K13" s="17">
        <f>Wk10!I13</f>
        <v>0</v>
      </c>
      <c r="L13" s="18">
        <f>Wk11!I13</f>
        <v>0</v>
      </c>
      <c r="M13" s="18">
        <f>Wk12!I13</f>
        <v>0</v>
      </c>
      <c r="N13" s="18">
        <f>Wk13!I13</f>
        <v>0</v>
      </c>
      <c r="O13" s="18">
        <f>Wk14!I13</f>
        <v>0</v>
      </c>
      <c r="P13" s="18">
        <f>Wk15!I13</f>
        <v>0</v>
      </c>
      <c r="Q13" s="18">
        <f>Wk16!I13</f>
        <v>0</v>
      </c>
      <c r="R13" s="20">
        <f>Wk17!I13</f>
        <v>0</v>
      </c>
      <c r="S13" s="20">
        <f>Wk18!I13</f>
        <v>0</v>
      </c>
      <c r="T13" s="17">
        <f>Wk19!I13</f>
        <v>0</v>
      </c>
      <c r="U13" s="18">
        <f>Wk20!I13</f>
        <v>0</v>
      </c>
      <c r="V13" s="18">
        <f t="shared" si="1"/>
        <v>0</v>
      </c>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row>
    <row r="14" spans="1:45" s="152" customFormat="1" ht="19.5" customHeight="1" thickBot="1">
      <c r="A14" s="6" t="str">
        <f>GeneralNetwork_job_search_conversations_with_anyone__title</f>
        <v>General Network: job search conversations with anyone </v>
      </c>
      <c r="B14" s="23">
        <f>Wk1!I14</f>
        <v>0</v>
      </c>
      <c r="C14" s="23">
        <f>Wk2!I14</f>
        <v>0</v>
      </c>
      <c r="D14" s="24">
        <f>Wk3!I14</f>
        <v>0</v>
      </c>
      <c r="E14" s="24">
        <f>Wk4!I14</f>
        <v>0</v>
      </c>
      <c r="F14" s="24">
        <f>Wk5!I14</f>
        <v>0</v>
      </c>
      <c r="G14" s="24">
        <f>Wk6!I14</f>
        <v>0</v>
      </c>
      <c r="H14" s="24">
        <f>Wk7!I14</f>
        <v>0</v>
      </c>
      <c r="I14" s="24">
        <f>Wk8!I14</f>
        <v>0</v>
      </c>
      <c r="J14" s="24">
        <f>Wk9!I14</f>
        <v>0</v>
      </c>
      <c r="K14" s="24">
        <f>Wk10!I14</f>
        <v>0</v>
      </c>
      <c r="L14" s="24">
        <f>Wk11!I14</f>
        <v>0</v>
      </c>
      <c r="M14" s="24">
        <f>Wk12!I14</f>
        <v>0</v>
      </c>
      <c r="N14" s="24">
        <f>Wk13!I14</f>
        <v>0</v>
      </c>
      <c r="O14" s="24">
        <f>Wk14!I14</f>
        <v>0</v>
      </c>
      <c r="P14" s="24">
        <f>Wk15!I14</f>
        <v>0</v>
      </c>
      <c r="Q14" s="24">
        <f>Wk16!I14</f>
        <v>0</v>
      </c>
      <c r="R14" s="24">
        <f>Wk17!I14</f>
        <v>0</v>
      </c>
      <c r="S14" s="24">
        <f>Wk18!I14</f>
        <v>0</v>
      </c>
      <c r="T14" s="24">
        <f>Wk19!I14</f>
        <v>0</v>
      </c>
      <c r="U14" s="24">
        <f>Wk20!I14</f>
        <v>0</v>
      </c>
      <c r="V14" s="25">
        <f t="shared" si="1"/>
        <v>0</v>
      </c>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row>
    <row r="15" spans="1:45" s="152" customFormat="1" ht="16.5" customHeight="1" thickBot="1">
      <c r="A15" s="5" t="str">
        <f>Target_Miscellaneous_conversations_with_misc._insiders</f>
        <v>Target Miscellaneous: conversations with misc. insiders</v>
      </c>
      <c r="B15" s="24">
        <f>Wk1!I15</f>
        <v>0</v>
      </c>
      <c r="C15" s="24">
        <f>Wk2!I15</f>
        <v>0</v>
      </c>
      <c r="D15" s="24">
        <f>Wk3!I15</f>
        <v>0</v>
      </c>
      <c r="E15" s="24">
        <f>Wk4!I15</f>
        <v>0</v>
      </c>
      <c r="F15" s="24">
        <f>Wk5!I15</f>
        <v>0</v>
      </c>
      <c r="G15" s="24">
        <f>Wk6!I15</f>
        <v>0</v>
      </c>
      <c r="H15" s="24">
        <f>Wk7!I15</f>
        <v>0</v>
      </c>
      <c r="I15" s="24">
        <f>Wk8!I15</f>
        <v>0</v>
      </c>
      <c r="J15" s="24">
        <f>Wk9!I15</f>
        <v>0</v>
      </c>
      <c r="K15" s="24">
        <f>Wk10!I15</f>
        <v>0</v>
      </c>
      <c r="L15" s="24">
        <f>Wk11!I15</f>
        <v>0</v>
      </c>
      <c r="M15" s="24">
        <f>Wk12!I15</f>
        <v>0</v>
      </c>
      <c r="N15" s="24">
        <f>Wk13!I15</f>
        <v>0</v>
      </c>
      <c r="O15" s="24">
        <f>Wk14!I15</f>
        <v>0</v>
      </c>
      <c r="P15" s="24">
        <f>Wk15!I15</f>
        <v>0</v>
      </c>
      <c r="Q15" s="24">
        <f>Wk16!I15</f>
        <v>0</v>
      </c>
      <c r="R15" s="24">
        <f>Wk17!I15</f>
        <v>0</v>
      </c>
      <c r="S15" s="24">
        <f>Wk18!I15</f>
        <v>0</v>
      </c>
      <c r="T15" s="24">
        <f>Wk19!I15</f>
        <v>0</v>
      </c>
      <c r="U15" s="24">
        <f>Wk20!I15</f>
        <v>0</v>
      </c>
      <c r="V15" s="25">
        <f aca="true" t="shared" si="2" ref="V15:V20">SUM(B15:U15)</f>
        <v>0</v>
      </c>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row>
    <row r="16" spans="1:45" s="152" customFormat="1" ht="15" thickBot="1">
      <c r="A16" s="5" t="str">
        <f>Target_Peer_conversations_with_insiders_at_your_level_title</f>
        <v>Target Peer: conversations with insiders at your level</v>
      </c>
      <c r="B16" s="24">
        <f>Wk1!I16</f>
        <v>0</v>
      </c>
      <c r="C16" s="24">
        <f>Wk2!I16</f>
        <v>0</v>
      </c>
      <c r="D16" s="24">
        <f>Wk3!I16</f>
        <v>0</v>
      </c>
      <c r="E16" s="24">
        <f>Wk4!I16</f>
        <v>0</v>
      </c>
      <c r="F16" s="24">
        <f>Wk5!I16</f>
        <v>0</v>
      </c>
      <c r="G16" s="24">
        <f>Wk6!I16</f>
        <v>0</v>
      </c>
      <c r="H16" s="24">
        <f>Wk7!I16</f>
        <v>0</v>
      </c>
      <c r="I16" s="24">
        <f>Wk8!I16</f>
        <v>0</v>
      </c>
      <c r="J16" s="24">
        <f>Wk9!I16</f>
        <v>0</v>
      </c>
      <c r="K16" s="24">
        <f>Wk10!I16</f>
        <v>0</v>
      </c>
      <c r="L16" s="24">
        <f>Wk11!I16</f>
        <v>0</v>
      </c>
      <c r="M16" s="24">
        <f>Wk12!I16</f>
        <v>0</v>
      </c>
      <c r="N16" s="24">
        <f>Wk13!I16</f>
        <v>0</v>
      </c>
      <c r="O16" s="24">
        <f>Wk14!I16</f>
        <v>0</v>
      </c>
      <c r="P16" s="24">
        <f>Wk15!I16</f>
        <v>0</v>
      </c>
      <c r="Q16" s="24">
        <f>Wk16!I16</f>
        <v>0</v>
      </c>
      <c r="R16" s="24">
        <f>Wk17!I16</f>
        <v>0</v>
      </c>
      <c r="S16" s="24">
        <f>Wk18!I16</f>
        <v>0</v>
      </c>
      <c r="T16" s="24">
        <f>Wk19!I16</f>
        <v>0</v>
      </c>
      <c r="U16" s="24">
        <f>Wk20!I16</f>
        <v>0</v>
      </c>
      <c r="V16" s="25">
        <f t="shared" si="2"/>
        <v>0</v>
      </c>
      <c r="W16" s="74"/>
      <c r="X16" s="158"/>
      <c r="Y16" s="159"/>
      <c r="Z16" s="159"/>
      <c r="AA16" s="159"/>
      <c r="AB16" s="159"/>
      <c r="AC16" s="159"/>
      <c r="AD16" s="159"/>
      <c r="AE16" s="159"/>
      <c r="AF16" s="159"/>
      <c r="AG16" s="159"/>
      <c r="AH16" s="159"/>
      <c r="AI16" s="159"/>
      <c r="AJ16" s="159"/>
      <c r="AK16" s="159"/>
      <c r="AL16" s="159"/>
      <c r="AM16" s="159"/>
      <c r="AN16" s="159"/>
      <c r="AO16" s="159"/>
      <c r="AP16" s="159"/>
      <c r="AQ16" s="159"/>
      <c r="AR16" s="159"/>
      <c r="AS16" s="142"/>
    </row>
    <row r="17" spans="1:45" s="152" customFormat="1" ht="15" thickBot="1">
      <c r="A17" s="5" t="str">
        <f>DecisionMaker_And_above_initial_contacts_only_title</f>
        <v>Decision Maker (&amp; above): initial contacts only</v>
      </c>
      <c r="B17" s="24">
        <f>Wk1!I17</f>
        <v>0</v>
      </c>
      <c r="C17" s="24">
        <f>Wk2!I17</f>
        <v>0</v>
      </c>
      <c r="D17" s="24">
        <f>Wk3!I17</f>
        <v>0</v>
      </c>
      <c r="E17" s="24">
        <f>Wk4!I17</f>
        <v>0</v>
      </c>
      <c r="F17" s="24">
        <f>Wk5!I17</f>
        <v>0</v>
      </c>
      <c r="G17" s="24">
        <f>Wk6!I17</f>
        <v>0</v>
      </c>
      <c r="H17" s="24">
        <f>Wk7!I17</f>
        <v>0</v>
      </c>
      <c r="I17" s="24">
        <f>Wk8!I17</f>
        <v>0</v>
      </c>
      <c r="J17" s="24">
        <f>Wk9!I17</f>
        <v>0</v>
      </c>
      <c r="K17" s="24">
        <f>Wk10!I17</f>
        <v>0</v>
      </c>
      <c r="L17" s="24">
        <f>Wk11!I17</f>
        <v>0</v>
      </c>
      <c r="M17" s="24">
        <f>Wk12!I17</f>
        <v>0</v>
      </c>
      <c r="N17" s="24">
        <f>Wk13!I17</f>
        <v>0</v>
      </c>
      <c r="O17" s="24">
        <f>Wk14!I17</f>
        <v>0</v>
      </c>
      <c r="P17" s="24">
        <f>Wk15!I17</f>
        <v>0</v>
      </c>
      <c r="Q17" s="24">
        <f>Wk16!I17</f>
        <v>0</v>
      </c>
      <c r="R17" s="24">
        <f>Wk17!I17</f>
        <v>0</v>
      </c>
      <c r="S17" s="24">
        <f>Wk18!I17</f>
        <v>0</v>
      </c>
      <c r="T17" s="24">
        <f>Wk19!I17</f>
        <v>0</v>
      </c>
      <c r="U17" s="24">
        <f>Wk20!I17</f>
        <v>0</v>
      </c>
      <c r="V17" s="25">
        <f t="shared" si="2"/>
        <v>0</v>
      </c>
      <c r="W17" s="74"/>
      <c r="X17" s="160"/>
      <c r="Y17" s="161"/>
      <c r="Z17" s="161"/>
      <c r="AA17" s="161"/>
      <c r="AB17" s="161"/>
      <c r="AC17" s="161"/>
      <c r="AD17" s="161"/>
      <c r="AE17" s="161"/>
      <c r="AF17" s="161"/>
      <c r="AG17" s="161"/>
      <c r="AH17" s="161"/>
      <c r="AI17" s="161"/>
      <c r="AJ17" s="161"/>
      <c r="AK17" s="161"/>
      <c r="AL17" s="161"/>
      <c r="AM17" s="161"/>
      <c r="AN17" s="161"/>
      <c r="AO17" s="161"/>
      <c r="AP17" s="161"/>
      <c r="AQ17" s="161"/>
      <c r="AR17" s="161"/>
      <c r="AS17" s="142"/>
    </row>
    <row r="18" spans="1:45" s="152" customFormat="1" ht="15" thickBot="1">
      <c r="A18" s="5" t="str">
        <f>DecisionMaker_And_above_followup_contacts_only_title</f>
        <v>Decision Maker (&amp; above): follow-up contacts </v>
      </c>
      <c r="B18" s="24">
        <f>Wk1!I18</f>
        <v>0</v>
      </c>
      <c r="C18" s="24">
        <f>Wk2!I18</f>
        <v>0</v>
      </c>
      <c r="D18" s="24">
        <f>Wk3!I18</f>
        <v>0</v>
      </c>
      <c r="E18" s="24">
        <f>Wk4!I18</f>
        <v>0</v>
      </c>
      <c r="F18" s="24">
        <f>Wk5!I18</f>
        <v>0</v>
      </c>
      <c r="G18" s="24">
        <f>Wk6!I18</f>
        <v>0</v>
      </c>
      <c r="H18" s="24">
        <f>Wk7!I18</f>
        <v>0</v>
      </c>
      <c r="I18" s="24">
        <f>Wk8!I18</f>
        <v>0</v>
      </c>
      <c r="J18" s="24">
        <f>Wk9!I18</f>
        <v>0</v>
      </c>
      <c r="K18" s="24">
        <f>Wk10!I18</f>
        <v>0</v>
      </c>
      <c r="L18" s="24">
        <f>Wk11!I18</f>
        <v>0</v>
      </c>
      <c r="M18" s="24">
        <f>Wk12!I18</f>
        <v>0</v>
      </c>
      <c r="N18" s="24">
        <f>Wk13!I18</f>
        <v>0</v>
      </c>
      <c r="O18" s="24">
        <f>Wk14!I18</f>
        <v>0</v>
      </c>
      <c r="P18" s="24">
        <f>Wk15!I18</f>
        <v>0</v>
      </c>
      <c r="Q18" s="24">
        <f>Wk16!I18</f>
        <v>0</v>
      </c>
      <c r="R18" s="24">
        <f>Wk17!I18</f>
        <v>0</v>
      </c>
      <c r="S18" s="24">
        <f>Wk18!I18</f>
        <v>0</v>
      </c>
      <c r="T18" s="24">
        <f>Wk19!I18</f>
        <v>0</v>
      </c>
      <c r="U18" s="24">
        <f>Wk20!I18</f>
        <v>0</v>
      </c>
      <c r="V18" s="25">
        <f t="shared" si="2"/>
        <v>0</v>
      </c>
      <c r="W18" s="74"/>
      <c r="X18" s="160"/>
      <c r="Y18" s="161"/>
      <c r="Z18" s="161"/>
      <c r="AA18" s="161"/>
      <c r="AB18" s="161"/>
      <c r="AC18" s="161"/>
      <c r="AD18" s="161"/>
      <c r="AE18" s="161"/>
      <c r="AF18" s="161"/>
      <c r="AG18" s="161"/>
      <c r="AH18" s="161"/>
      <c r="AI18" s="161"/>
      <c r="AJ18" s="161"/>
      <c r="AK18" s="161"/>
      <c r="AL18" s="161"/>
      <c r="AM18" s="161"/>
      <c r="AN18" s="161"/>
      <c r="AO18" s="161"/>
      <c r="AP18" s="161"/>
      <c r="AQ18" s="161"/>
      <c r="AR18" s="161"/>
      <c r="AS18" s="142"/>
    </row>
    <row r="19" spans="1:45" s="152" customFormat="1" ht="15" thickBot="1">
      <c r="A19" s="7" t="str">
        <f>Decision_Maker_conversations_that_were_job_interviews_title</f>
        <v>Decision Maker conversations that were job interviews</v>
      </c>
      <c r="B19" s="24">
        <f>Wk1!I19</f>
        <v>0</v>
      </c>
      <c r="C19" s="24">
        <f>Wk2!I19</f>
        <v>0</v>
      </c>
      <c r="D19" s="24">
        <f>Wk3!I19</f>
        <v>0</v>
      </c>
      <c r="E19" s="24">
        <f>Wk4!I19</f>
        <v>0</v>
      </c>
      <c r="F19" s="24">
        <f>Wk5!I19</f>
        <v>0</v>
      </c>
      <c r="G19" s="24">
        <f>Wk6!I19</f>
        <v>0</v>
      </c>
      <c r="H19" s="24">
        <f>Wk7!I19</f>
        <v>0</v>
      </c>
      <c r="I19" s="24">
        <f>Wk8!I19</f>
        <v>0</v>
      </c>
      <c r="J19" s="24">
        <f>Wk9!I19</f>
        <v>0</v>
      </c>
      <c r="K19" s="24">
        <f>Wk10!I19</f>
        <v>0</v>
      </c>
      <c r="L19" s="24">
        <f>Wk11!I19</f>
        <v>0</v>
      </c>
      <c r="M19" s="24">
        <f>Wk12!I19</f>
        <v>0</v>
      </c>
      <c r="N19" s="24">
        <f>Wk13!I19</f>
        <v>0</v>
      </c>
      <c r="O19" s="24">
        <f>Wk14!I19</f>
        <v>0</v>
      </c>
      <c r="P19" s="24">
        <f>Wk15!I19</f>
        <v>0</v>
      </c>
      <c r="Q19" s="24">
        <f>Wk16!I19</f>
        <v>0</v>
      </c>
      <c r="R19" s="24">
        <f>Wk17!I19</f>
        <v>0</v>
      </c>
      <c r="S19" s="24">
        <f>Wk18!I19</f>
        <v>0</v>
      </c>
      <c r="T19" s="24">
        <f>Wk19!I19</f>
        <v>0</v>
      </c>
      <c r="U19" s="24">
        <f>Wk20!I19</f>
        <v>0</v>
      </c>
      <c r="V19" s="25">
        <f t="shared" si="2"/>
        <v>0</v>
      </c>
      <c r="W19" s="74"/>
      <c r="X19" s="160"/>
      <c r="Y19" s="161"/>
      <c r="Z19" s="161"/>
      <c r="AA19" s="161"/>
      <c r="AB19" s="161"/>
      <c r="AC19" s="161"/>
      <c r="AD19" s="161"/>
      <c r="AE19" s="161"/>
      <c r="AF19" s="161"/>
      <c r="AG19" s="161"/>
      <c r="AH19" s="161"/>
      <c r="AI19" s="161"/>
      <c r="AJ19" s="161"/>
      <c r="AK19" s="161"/>
      <c r="AL19" s="161"/>
      <c r="AM19" s="161"/>
      <c r="AN19" s="161"/>
      <c r="AO19" s="161"/>
      <c r="AP19" s="161"/>
      <c r="AQ19" s="161"/>
      <c r="AR19" s="161"/>
      <c r="AS19" s="142"/>
    </row>
    <row r="20" spans="1:45" s="156" customFormat="1" ht="17.25" customHeight="1" thickBot="1">
      <c r="A20" s="21" t="str">
        <f>Total_Job_Search_Conversations_title</f>
        <v>Total Job Search Conversations</v>
      </c>
      <c r="B20" s="17">
        <f>Wk1!I20</f>
        <v>0</v>
      </c>
      <c r="C20" s="18">
        <f>Wk2!I20</f>
        <v>0</v>
      </c>
      <c r="D20" s="18">
        <f>Wk3!I20</f>
        <v>0</v>
      </c>
      <c r="E20" s="18">
        <f>Wk4!I20</f>
        <v>0</v>
      </c>
      <c r="F20" s="18">
        <f>Wk5!I20</f>
        <v>0</v>
      </c>
      <c r="G20" s="18">
        <f>Wk6!I20</f>
        <v>0</v>
      </c>
      <c r="H20" s="18">
        <f>Wk7!I20</f>
        <v>0</v>
      </c>
      <c r="I20" s="20">
        <f>Wk8!I20</f>
        <v>0</v>
      </c>
      <c r="J20" s="22">
        <f>Wk9!I20</f>
        <v>0</v>
      </c>
      <c r="K20" s="17">
        <f>Wk10!I20</f>
        <v>0</v>
      </c>
      <c r="L20" s="18">
        <f>Wk11!I20</f>
        <v>0</v>
      </c>
      <c r="M20" s="18">
        <f>Wk12!I20</f>
        <v>0</v>
      </c>
      <c r="N20" s="18">
        <f>Wk13!I20</f>
        <v>0</v>
      </c>
      <c r="O20" s="18">
        <f>Wk14!I20</f>
        <v>0</v>
      </c>
      <c r="P20" s="18">
        <f>Wk15!I20</f>
        <v>0</v>
      </c>
      <c r="Q20" s="18">
        <f>Wk16!I20</f>
        <v>0</v>
      </c>
      <c r="R20" s="20">
        <f>Wk17!I20</f>
        <v>0</v>
      </c>
      <c r="S20" s="181">
        <f>Wk18!I20</f>
        <v>0</v>
      </c>
      <c r="T20" s="17">
        <f>Wk19!I20</f>
        <v>0</v>
      </c>
      <c r="U20" s="18">
        <f>Wk20!I20</f>
        <v>0</v>
      </c>
      <c r="V20" s="18">
        <f t="shared" si="2"/>
        <v>0</v>
      </c>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row>
    <row r="21" spans="1:22" ht="17.25" customHeight="1">
      <c r="A21" s="118"/>
      <c r="B21" s="162">
        <f>B9+B13+B20</f>
        <v>0</v>
      </c>
      <c r="C21" s="162">
        <f>C9+C13+C20</f>
        <v>0</v>
      </c>
      <c r="D21" s="162">
        <f>D9+D13+D20</f>
        <v>0</v>
      </c>
      <c r="E21" s="162">
        <f aca="true" t="shared" si="3" ref="E21:U21">E9+E13+E20</f>
        <v>0</v>
      </c>
      <c r="F21" s="162">
        <f t="shared" si="3"/>
        <v>0</v>
      </c>
      <c r="G21" s="162">
        <f t="shared" si="3"/>
        <v>0</v>
      </c>
      <c r="H21" s="162">
        <f t="shared" si="3"/>
        <v>0</v>
      </c>
      <c r="I21" s="162">
        <f t="shared" si="3"/>
        <v>0</v>
      </c>
      <c r="J21" s="162">
        <f t="shared" si="3"/>
        <v>0</v>
      </c>
      <c r="K21" s="162">
        <f t="shared" si="3"/>
        <v>0</v>
      </c>
      <c r="L21" s="162">
        <f t="shared" si="3"/>
        <v>0</v>
      </c>
      <c r="M21" s="162">
        <f t="shared" si="3"/>
        <v>0</v>
      </c>
      <c r="N21" s="162">
        <f t="shared" si="3"/>
        <v>0</v>
      </c>
      <c r="O21" s="162">
        <f t="shared" si="3"/>
        <v>0</v>
      </c>
      <c r="P21" s="162">
        <f t="shared" si="3"/>
        <v>0</v>
      </c>
      <c r="Q21" s="162">
        <f t="shared" si="3"/>
        <v>0</v>
      </c>
      <c r="R21" s="162">
        <f t="shared" si="3"/>
        <v>0</v>
      </c>
      <c r="S21" s="162">
        <f t="shared" si="3"/>
        <v>0</v>
      </c>
      <c r="T21" s="162">
        <f t="shared" si="3"/>
        <v>0</v>
      </c>
      <c r="U21" s="162">
        <f t="shared" si="3"/>
        <v>0</v>
      </c>
      <c r="V21" s="103"/>
    </row>
    <row r="22" spans="1:22" ht="17.25" customHeight="1">
      <c r="A22" s="118"/>
      <c r="B22" s="163"/>
      <c r="C22" s="163"/>
      <c r="D22" s="163"/>
      <c r="E22" s="163"/>
      <c r="F22" s="163"/>
      <c r="G22" s="163"/>
      <c r="H22" s="163"/>
      <c r="I22" s="163"/>
      <c r="J22" s="163"/>
      <c r="K22" s="163"/>
      <c r="L22" s="163"/>
      <c r="M22" s="163"/>
      <c r="N22" s="163"/>
      <c r="O22" s="163"/>
      <c r="P22" s="163"/>
      <c r="Q22" s="163"/>
      <c r="R22" s="163"/>
      <c r="S22" s="163"/>
      <c r="T22" s="163"/>
      <c r="U22" s="163"/>
      <c r="V22" s="103"/>
    </row>
    <row r="23" spans="1:22" ht="17.25" customHeight="1">
      <c r="A23" s="118"/>
      <c r="B23" s="163"/>
      <c r="C23" s="163"/>
      <c r="D23" s="163"/>
      <c r="E23" s="163"/>
      <c r="F23" s="163"/>
      <c r="G23" s="163"/>
      <c r="H23" s="163"/>
      <c r="I23" s="163"/>
      <c r="J23" s="163"/>
      <c r="K23" s="163"/>
      <c r="L23" s="163"/>
      <c r="M23" s="163"/>
      <c r="N23" s="163"/>
      <c r="O23" s="163"/>
      <c r="P23" s="163"/>
      <c r="Q23" s="163"/>
      <c r="R23" s="163"/>
      <c r="S23" s="163"/>
      <c r="T23" s="163"/>
      <c r="U23" s="163"/>
      <c r="V23" s="103"/>
    </row>
    <row r="24" spans="1:22" ht="17.25" customHeight="1">
      <c r="A24" s="118"/>
      <c r="B24" s="163"/>
      <c r="C24" s="163"/>
      <c r="D24" s="163"/>
      <c r="E24" s="163"/>
      <c r="F24" s="163"/>
      <c r="G24" s="163"/>
      <c r="H24" s="163"/>
      <c r="I24" s="163"/>
      <c r="J24" s="163"/>
      <c r="K24" s="163"/>
      <c r="L24" s="163"/>
      <c r="M24" s="163"/>
      <c r="N24" s="163"/>
      <c r="O24" s="163"/>
      <c r="P24" s="163"/>
      <c r="Q24" s="163"/>
      <c r="R24" s="163"/>
      <c r="S24" s="163"/>
      <c r="T24" s="163"/>
      <c r="U24" s="163"/>
      <c r="V24" s="103"/>
    </row>
    <row r="25" spans="1:22" ht="17.25" customHeight="1">
      <c r="A25" s="118"/>
      <c r="B25" s="163"/>
      <c r="C25" s="163"/>
      <c r="D25" s="163"/>
      <c r="E25" s="163"/>
      <c r="F25" s="163"/>
      <c r="G25" s="163"/>
      <c r="H25" s="163"/>
      <c r="I25" s="163"/>
      <c r="J25" s="163"/>
      <c r="K25" s="163"/>
      <c r="L25" s="163"/>
      <c r="M25" s="163"/>
      <c r="N25" s="163"/>
      <c r="O25" s="163"/>
      <c r="P25" s="163"/>
      <c r="Q25" s="163"/>
      <c r="R25" s="163"/>
      <c r="S25" s="163"/>
      <c r="T25" s="163"/>
      <c r="U25" s="163"/>
      <c r="V25" s="103"/>
    </row>
    <row r="26" spans="1:22" ht="3" customHeight="1">
      <c r="A26" s="118"/>
      <c r="B26" s="163"/>
      <c r="C26" s="163"/>
      <c r="D26" s="163"/>
      <c r="E26" s="163"/>
      <c r="F26" s="163"/>
      <c r="G26" s="163"/>
      <c r="H26" s="163"/>
      <c r="I26" s="163"/>
      <c r="J26" s="163"/>
      <c r="K26" s="163"/>
      <c r="L26" s="163"/>
      <c r="M26" s="163"/>
      <c r="N26" s="163"/>
      <c r="O26" s="163"/>
      <c r="P26" s="163"/>
      <c r="Q26" s="163"/>
      <c r="R26" s="163"/>
      <c r="S26" s="163"/>
      <c r="T26" s="163"/>
      <c r="U26" s="163"/>
      <c r="V26" s="103"/>
    </row>
    <row r="27" spans="1:22" ht="3" customHeight="1">
      <c r="A27" s="118"/>
      <c r="B27" s="163"/>
      <c r="C27" s="163"/>
      <c r="D27" s="163"/>
      <c r="E27" s="163"/>
      <c r="F27" s="163"/>
      <c r="G27" s="163"/>
      <c r="H27" s="163"/>
      <c r="I27" s="163"/>
      <c r="J27" s="163"/>
      <c r="K27" s="163"/>
      <c r="L27" s="163"/>
      <c r="M27" s="163"/>
      <c r="N27" s="163"/>
      <c r="O27" s="163"/>
      <c r="P27" s="163"/>
      <c r="Q27" s="163"/>
      <c r="R27" s="163"/>
      <c r="S27" s="163"/>
      <c r="T27" s="163"/>
      <c r="U27" s="163"/>
      <c r="V27" s="103"/>
    </row>
    <row r="28" spans="1:22" ht="3" customHeight="1">
      <c r="A28" s="118"/>
      <c r="B28" s="163"/>
      <c r="C28" s="163"/>
      <c r="D28" s="163"/>
      <c r="E28" s="163"/>
      <c r="F28" s="163"/>
      <c r="G28" s="163"/>
      <c r="H28" s="163"/>
      <c r="I28" s="163"/>
      <c r="J28" s="163"/>
      <c r="K28" s="163"/>
      <c r="L28" s="163"/>
      <c r="M28" s="163"/>
      <c r="N28" s="163"/>
      <c r="O28" s="163"/>
      <c r="P28" s="163"/>
      <c r="Q28" s="163"/>
      <c r="R28" s="163"/>
      <c r="S28" s="163"/>
      <c r="T28" s="163"/>
      <c r="U28" s="163"/>
      <c r="V28" s="103"/>
    </row>
    <row r="29" spans="1:22" ht="3" customHeight="1">
      <c r="A29" s="118"/>
      <c r="B29" s="163"/>
      <c r="C29" s="163"/>
      <c r="D29" s="163"/>
      <c r="E29" s="163"/>
      <c r="F29" s="163"/>
      <c r="G29" s="163"/>
      <c r="H29" s="163"/>
      <c r="I29" s="163"/>
      <c r="J29" s="163"/>
      <c r="K29" s="163"/>
      <c r="L29" s="163"/>
      <c r="M29" s="163"/>
      <c r="N29" s="163"/>
      <c r="O29" s="163"/>
      <c r="P29" s="163"/>
      <c r="Q29" s="163"/>
      <c r="R29" s="163"/>
      <c r="S29" s="163"/>
      <c r="T29" s="163"/>
      <c r="U29" s="163"/>
      <c r="V29" s="103"/>
    </row>
    <row r="30" spans="1:22" ht="3" customHeight="1">
      <c r="A30" s="118"/>
      <c r="B30" s="163"/>
      <c r="C30" s="163"/>
      <c r="D30" s="163"/>
      <c r="E30" s="163"/>
      <c r="F30" s="163"/>
      <c r="G30" s="163"/>
      <c r="H30" s="163"/>
      <c r="I30" s="163"/>
      <c r="J30" s="163"/>
      <c r="K30" s="163"/>
      <c r="L30" s="163"/>
      <c r="M30" s="163"/>
      <c r="N30" s="163"/>
      <c r="O30" s="163"/>
      <c r="P30" s="163"/>
      <c r="Q30" s="163"/>
      <c r="R30" s="163"/>
      <c r="S30" s="163"/>
      <c r="T30" s="163"/>
      <c r="U30" s="163"/>
      <c r="V30" s="103"/>
    </row>
    <row r="31" spans="1:22" ht="3" customHeight="1">
      <c r="A31" s="118"/>
      <c r="B31" s="163"/>
      <c r="C31" s="163"/>
      <c r="D31" s="163"/>
      <c r="E31" s="163"/>
      <c r="F31" s="163"/>
      <c r="G31" s="163"/>
      <c r="H31" s="163"/>
      <c r="I31" s="163"/>
      <c r="J31" s="163"/>
      <c r="K31" s="163"/>
      <c r="L31" s="163"/>
      <c r="M31" s="163"/>
      <c r="N31" s="163"/>
      <c r="O31" s="163"/>
      <c r="P31" s="163"/>
      <c r="Q31" s="163"/>
      <c r="R31" s="163"/>
      <c r="S31" s="163"/>
      <c r="T31" s="163"/>
      <c r="U31" s="163"/>
      <c r="V31" s="103"/>
    </row>
    <row r="32" spans="1:22" ht="3" customHeight="1">
      <c r="A32" s="118"/>
      <c r="B32" s="163"/>
      <c r="C32" s="163"/>
      <c r="D32" s="163"/>
      <c r="E32" s="163"/>
      <c r="F32" s="163"/>
      <c r="G32" s="163"/>
      <c r="H32" s="163"/>
      <c r="I32" s="163"/>
      <c r="J32" s="163"/>
      <c r="K32" s="163"/>
      <c r="L32" s="163"/>
      <c r="M32" s="163"/>
      <c r="N32" s="163"/>
      <c r="O32" s="163"/>
      <c r="P32" s="163"/>
      <c r="Q32" s="163"/>
      <c r="R32" s="163"/>
      <c r="S32" s="163"/>
      <c r="T32" s="163"/>
      <c r="U32" s="163"/>
      <c r="V32" s="103"/>
    </row>
    <row r="33" spans="1:22" ht="3" customHeight="1">
      <c r="A33" s="118"/>
      <c r="B33" s="163"/>
      <c r="C33" s="163"/>
      <c r="D33" s="163"/>
      <c r="E33" s="163"/>
      <c r="F33" s="163"/>
      <c r="G33" s="163"/>
      <c r="H33" s="163"/>
      <c r="I33" s="163"/>
      <c r="J33" s="163"/>
      <c r="K33" s="163"/>
      <c r="L33" s="163"/>
      <c r="M33" s="163"/>
      <c r="N33" s="163"/>
      <c r="O33" s="163"/>
      <c r="P33" s="163"/>
      <c r="Q33" s="163"/>
      <c r="R33" s="163"/>
      <c r="S33" s="163"/>
      <c r="T33" s="163"/>
      <c r="U33" s="163"/>
      <c r="V33" s="103"/>
    </row>
    <row r="34" spans="1:22" ht="3" customHeight="1">
      <c r="A34" s="118"/>
      <c r="B34" s="163"/>
      <c r="C34" s="163"/>
      <c r="D34" s="163"/>
      <c r="E34" s="163"/>
      <c r="F34" s="163"/>
      <c r="G34" s="163"/>
      <c r="H34" s="163"/>
      <c r="I34" s="163"/>
      <c r="J34" s="163"/>
      <c r="K34" s="163"/>
      <c r="L34" s="163"/>
      <c r="M34" s="163"/>
      <c r="N34" s="163"/>
      <c r="O34" s="163"/>
      <c r="P34" s="163"/>
      <c r="Q34" s="163"/>
      <c r="R34" s="163"/>
      <c r="S34" s="163"/>
      <c r="T34" s="163"/>
      <c r="U34" s="163"/>
      <c r="V34" s="103"/>
    </row>
    <row r="35" spans="1:22" ht="3" customHeight="1">
      <c r="A35" s="118"/>
      <c r="B35" s="163"/>
      <c r="C35" s="163"/>
      <c r="D35" s="163"/>
      <c r="E35" s="163"/>
      <c r="F35" s="163"/>
      <c r="G35" s="163"/>
      <c r="H35" s="163"/>
      <c r="I35" s="163"/>
      <c r="J35" s="163"/>
      <c r="K35" s="163"/>
      <c r="L35" s="163"/>
      <c r="M35" s="163"/>
      <c r="N35" s="163"/>
      <c r="O35" s="163"/>
      <c r="P35" s="163"/>
      <c r="Q35" s="163"/>
      <c r="R35" s="163"/>
      <c r="S35" s="163"/>
      <c r="T35" s="163"/>
      <c r="U35" s="163"/>
      <c r="V35" s="103"/>
    </row>
    <row r="36" spans="1:22" ht="3" customHeight="1">
      <c r="A36" s="118"/>
      <c r="B36" s="163"/>
      <c r="C36" s="163"/>
      <c r="D36" s="163"/>
      <c r="E36" s="163"/>
      <c r="F36" s="163"/>
      <c r="G36" s="163"/>
      <c r="H36" s="163"/>
      <c r="I36" s="163"/>
      <c r="J36" s="163"/>
      <c r="K36" s="163"/>
      <c r="L36" s="163"/>
      <c r="M36" s="163"/>
      <c r="N36" s="163"/>
      <c r="O36" s="163"/>
      <c r="P36" s="163"/>
      <c r="Q36" s="163"/>
      <c r="R36" s="163"/>
      <c r="S36" s="163"/>
      <c r="T36" s="163"/>
      <c r="U36" s="163"/>
      <c r="V36" s="103"/>
    </row>
    <row r="37" spans="1:22" ht="3" customHeight="1">
      <c r="A37" s="118"/>
      <c r="B37" s="163"/>
      <c r="C37" s="163"/>
      <c r="D37" s="163"/>
      <c r="E37" s="163"/>
      <c r="F37" s="163"/>
      <c r="G37" s="163"/>
      <c r="H37" s="163"/>
      <c r="I37" s="163"/>
      <c r="J37" s="163"/>
      <c r="K37" s="163"/>
      <c r="L37" s="163"/>
      <c r="M37" s="163"/>
      <c r="N37" s="163"/>
      <c r="O37" s="163"/>
      <c r="P37" s="163"/>
      <c r="Q37" s="163"/>
      <c r="R37" s="163"/>
      <c r="S37" s="163"/>
      <c r="T37" s="163"/>
      <c r="U37" s="163"/>
      <c r="V37" s="103"/>
    </row>
    <row r="38" spans="1:22" ht="15">
      <c r="A38" s="118"/>
      <c r="B38" s="103"/>
      <c r="C38" s="103"/>
      <c r="D38" s="103"/>
      <c r="E38" s="103"/>
      <c r="F38" s="103"/>
      <c r="G38" s="103"/>
      <c r="H38" s="103"/>
      <c r="I38" s="103"/>
      <c r="J38" s="103"/>
      <c r="K38" s="103"/>
      <c r="L38" s="103"/>
      <c r="M38" s="103"/>
      <c r="N38" s="103"/>
      <c r="O38" s="103"/>
      <c r="P38" s="103"/>
      <c r="Q38" s="103"/>
      <c r="R38" s="103"/>
      <c r="S38" s="103"/>
      <c r="T38" s="103"/>
      <c r="U38" s="103"/>
      <c r="V38" s="103"/>
    </row>
    <row r="39" spans="2:8" ht="15.75" customHeight="1">
      <c r="B39" s="220" t="s">
        <v>36</v>
      </c>
      <c r="C39" s="220"/>
      <c r="D39" s="220"/>
      <c r="E39" s="220"/>
      <c r="F39" s="220"/>
      <c r="G39" s="220"/>
      <c r="H39" s="220"/>
    </row>
    <row r="41" spans="3:8" ht="15" thickBot="1">
      <c r="C41" s="203" t="s">
        <v>37</v>
      </c>
      <c r="D41" s="204"/>
      <c r="E41" s="204"/>
      <c r="F41" s="204"/>
      <c r="G41" s="205"/>
      <c r="H41" s="165"/>
    </row>
    <row r="42" spans="3:8" ht="3.75" customHeight="1">
      <c r="C42" s="166"/>
      <c r="D42" s="166"/>
      <c r="E42" s="166"/>
      <c r="F42" s="166"/>
      <c r="G42" s="165"/>
      <c r="H42" s="165"/>
    </row>
    <row r="43" spans="3:8" ht="15" thickBot="1">
      <c r="C43" s="203" t="s">
        <v>38</v>
      </c>
      <c r="D43" s="204"/>
      <c r="E43" s="204"/>
      <c r="F43" s="204"/>
      <c r="G43" s="205"/>
      <c r="H43" s="165"/>
    </row>
    <row r="44" spans="3:6" ht="3.75" customHeight="1">
      <c r="C44" s="167"/>
      <c r="D44" s="167"/>
      <c r="E44" s="167"/>
      <c r="F44" s="167"/>
    </row>
    <row r="45" spans="3:8" ht="15" thickBot="1">
      <c r="C45" s="206" t="s">
        <v>39</v>
      </c>
      <c r="D45" s="207"/>
      <c r="E45" s="207"/>
      <c r="F45" s="207"/>
      <c r="G45" s="208"/>
      <c r="H45" s="168"/>
    </row>
    <row r="46" spans="3:6" ht="3.75" customHeight="1">
      <c r="C46" s="167"/>
      <c r="D46" s="167"/>
      <c r="E46" s="167"/>
      <c r="F46" s="167"/>
    </row>
    <row r="47" spans="3:8" ht="15" thickBot="1">
      <c r="C47" s="198" t="s">
        <v>40</v>
      </c>
      <c r="D47" s="199"/>
      <c r="E47" s="199"/>
      <c r="F47" s="199"/>
      <c r="G47" s="200"/>
      <c r="H47" s="169"/>
    </row>
    <row r="48" spans="3:8" ht="3.75" customHeight="1">
      <c r="C48" s="170"/>
      <c r="D48" s="170"/>
      <c r="E48" s="170"/>
      <c r="F48" s="170"/>
      <c r="G48" s="169"/>
      <c r="H48" s="169"/>
    </row>
    <row r="49" spans="3:8" ht="15" thickBot="1">
      <c r="C49" s="198" t="s">
        <v>41</v>
      </c>
      <c r="D49" s="199"/>
      <c r="E49" s="199"/>
      <c r="F49" s="199"/>
      <c r="G49" s="200"/>
      <c r="H49" s="169"/>
    </row>
    <row r="50" spans="3:8" ht="3.75" customHeight="1">
      <c r="C50" s="170"/>
      <c r="D50" s="170"/>
      <c r="E50" s="170"/>
      <c r="F50" s="170"/>
      <c r="G50" s="169"/>
      <c r="H50" s="169"/>
    </row>
    <row r="51" spans="3:8" ht="15" thickBot="1">
      <c r="C51" s="198" t="s">
        <v>42</v>
      </c>
      <c r="D51" s="199"/>
      <c r="E51" s="199"/>
      <c r="F51" s="199"/>
      <c r="G51" s="200"/>
      <c r="H51" s="169"/>
    </row>
    <row r="52" spans="3:6" ht="3.75" customHeight="1">
      <c r="C52" s="167"/>
      <c r="D52" s="167"/>
      <c r="E52" s="167"/>
      <c r="F52" s="167"/>
    </row>
    <row r="53" spans="3:8" ht="15" thickBot="1">
      <c r="C53" s="217" t="s">
        <v>43</v>
      </c>
      <c r="D53" s="218"/>
      <c r="E53" s="218"/>
      <c r="F53" s="218"/>
      <c r="G53" s="219"/>
      <c r="H53" s="171"/>
    </row>
  </sheetData>
  <sheetProtection/>
  <protectedRanges>
    <protectedRange sqref="B5:U6 Y16:AR16" name="Range1"/>
  </protectedRanges>
  <mergeCells count="10">
    <mergeCell ref="A5:A6"/>
    <mergeCell ref="V5:V6"/>
    <mergeCell ref="C49:G49"/>
    <mergeCell ref="C51:G51"/>
    <mergeCell ref="C53:G53"/>
    <mergeCell ref="B39:H39"/>
    <mergeCell ref="C41:G41"/>
    <mergeCell ref="C43:G43"/>
    <mergeCell ref="C45:G45"/>
    <mergeCell ref="C47:G47"/>
  </mergeCells>
  <hyperlinks>
    <hyperlink ref="C43:G43" location="Instructions!A1" display="Instructions"/>
    <hyperlink ref="C41:G41" location="Overview!A1" display="Overview"/>
    <hyperlink ref="C45:G45" location="'{Final} Report'!A1" display="Final Report"/>
    <hyperlink ref="C47:G47" location="'Chart-CumulativeContacts'!A1" display="Contacts Chart (Cumulative)"/>
    <hyperlink ref="C49:G49" location="'Chart-AverageContacts'!A1" display="Contacts Chart (Average)"/>
    <hyperlink ref="C51:G51" location="'Chart-WeeklyContacts'!A1" display="Contacts Chart (Week-by-Week)"/>
    <hyperlink ref="C53:G53" location="Wk1!A1" display="Week 1 Report"/>
  </hyperlinks>
  <printOptions horizontalCentered="1"/>
  <pageMargins left="0.34" right="0.46" top="1" bottom="1" header="0.5" footer="0.5"/>
  <pageSetup horizontalDpi="300" verticalDpi="300" orientation="landscape" scale="57" r:id="rId2"/>
  <headerFooter alignWithMargins="0">
    <oddFooter>&amp;L&amp;A&amp;C&amp;F&amp;R&amp;D,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S58"/>
  <sheetViews>
    <sheetView tabSelected="1" zoomScalePageLayoutView="0" workbookViewId="0" topLeftCell="A1">
      <pane ySplit="2" topLeftCell="A3" activePane="bottomLeft" state="frozen"/>
      <selection pane="topLeft" activeCell="A10" sqref="A10"/>
      <selection pane="bottomLeft" activeCell="D11" sqref="D11"/>
    </sheetView>
  </sheetViews>
  <sheetFormatPr defaultColWidth="9.140625" defaultRowHeight="12.75"/>
  <cols>
    <col min="1" max="1" width="60.140625" style="118" customWidth="1"/>
    <col min="2" max="8" width="10.28125" style="103" customWidth="1"/>
    <col min="9" max="9" width="14.00390625" style="106" customWidth="1"/>
    <col min="10" max="10" width="9.140625" style="102" customWidth="1"/>
    <col min="11" max="11" width="12.00390625" style="102" customWidth="1"/>
    <col min="12" max="16384" width="9.140625" style="103" customWidth="1"/>
  </cols>
  <sheetData>
    <row r="1" spans="1:9" ht="22.5">
      <c r="A1" s="28" t="s">
        <v>2</v>
      </c>
      <c r="B1" s="101"/>
      <c r="C1" s="101"/>
      <c r="D1" s="101"/>
      <c r="E1" s="101"/>
      <c r="F1" s="101"/>
      <c r="G1" s="101"/>
      <c r="H1" s="101"/>
      <c r="I1" s="101"/>
    </row>
    <row r="2" ht="8.25" customHeight="1">
      <c r="D2" s="105"/>
    </row>
    <row r="3" spans="1:11" s="107" customFormat="1" ht="17.25">
      <c r="A3" s="29" t="s">
        <v>104</v>
      </c>
      <c r="D3" s="108"/>
      <c r="I3" s="109"/>
      <c r="J3" s="110"/>
      <c r="K3" s="110"/>
    </row>
    <row r="4" ht="8.25" customHeight="1" thickBot="1">
      <c r="A4" s="103"/>
    </row>
    <row r="5" spans="1:11" s="113" customFormat="1" ht="18" customHeight="1">
      <c r="A5" s="127" t="s">
        <v>69</v>
      </c>
      <c r="B5" s="234" t="s">
        <v>110</v>
      </c>
      <c r="C5" s="236" t="e">
        <f aca="true" t="shared" si="0" ref="C5:H5">B5+1</f>
        <v>#VALUE!</v>
      </c>
      <c r="D5" s="236" t="e">
        <f t="shared" si="0"/>
        <v>#VALUE!</v>
      </c>
      <c r="E5" s="236" t="e">
        <f t="shared" si="0"/>
        <v>#VALUE!</v>
      </c>
      <c r="F5" s="236" t="e">
        <f t="shared" si="0"/>
        <v>#VALUE!</v>
      </c>
      <c r="G5" s="236" t="e">
        <f t="shared" si="0"/>
        <v>#VALUE!</v>
      </c>
      <c r="H5" s="236" t="e">
        <f t="shared" si="0"/>
        <v>#VALUE!</v>
      </c>
      <c r="I5" s="215" t="s">
        <v>1</v>
      </c>
      <c r="J5" s="111"/>
      <c r="K5" s="112"/>
    </row>
    <row r="6" spans="1:11" s="113" customFormat="1" ht="18" customHeight="1" thickBot="1">
      <c r="A6" s="128"/>
      <c r="B6" s="235"/>
      <c r="C6" s="237"/>
      <c r="D6" s="237"/>
      <c r="E6" s="237"/>
      <c r="F6" s="237"/>
      <c r="G6" s="237"/>
      <c r="H6" s="237"/>
      <c r="I6" s="216"/>
      <c r="J6" s="111"/>
      <c r="K6" s="112"/>
    </row>
    <row r="7" spans="1:11" s="113" customFormat="1" ht="15" hidden="1">
      <c r="A7" s="4" t="s">
        <v>70</v>
      </c>
      <c r="B7" s="36">
        <f>B13</f>
        <v>0</v>
      </c>
      <c r="C7" s="36">
        <f aca="true" t="shared" si="1" ref="C7:H7">C13</f>
        <v>0</v>
      </c>
      <c r="D7" s="36">
        <f t="shared" si="1"/>
        <v>0</v>
      </c>
      <c r="E7" s="36">
        <f t="shared" si="1"/>
        <v>0</v>
      </c>
      <c r="F7" s="36">
        <f t="shared" si="1"/>
        <v>0</v>
      </c>
      <c r="G7" s="36">
        <f t="shared" si="1"/>
        <v>0</v>
      </c>
      <c r="H7" s="36">
        <f t="shared" si="1"/>
        <v>0</v>
      </c>
      <c r="I7" s="32">
        <f aca="true" t="shared" si="2" ref="I7:I12">SUM(B7:H7)</f>
        <v>0</v>
      </c>
      <c r="J7" s="111"/>
      <c r="K7" s="112"/>
    </row>
    <row r="8" spans="1:11" s="113" customFormat="1" ht="15.75" hidden="1" thickBot="1">
      <c r="A8" s="5" t="s">
        <v>71</v>
      </c>
      <c r="B8" s="39">
        <f>B20</f>
        <v>0</v>
      </c>
      <c r="C8" s="39">
        <f aca="true" t="shared" si="3" ref="C8:H8">C20</f>
        <v>0</v>
      </c>
      <c r="D8" s="39">
        <f t="shared" si="3"/>
        <v>0</v>
      </c>
      <c r="E8" s="39">
        <f t="shared" si="3"/>
        <v>0</v>
      </c>
      <c r="F8" s="39">
        <f t="shared" si="3"/>
        <v>0</v>
      </c>
      <c r="G8" s="39">
        <f t="shared" si="3"/>
        <v>0</v>
      </c>
      <c r="H8" s="39">
        <f t="shared" si="3"/>
        <v>0</v>
      </c>
      <c r="I8" s="35">
        <f t="shared" si="2"/>
        <v>0</v>
      </c>
      <c r="J8" s="111"/>
      <c r="K8" s="112"/>
    </row>
    <row r="9" spans="1:11" s="113" customFormat="1" ht="28.5" customHeight="1" thickBot="1">
      <c r="A9" s="58" t="s">
        <v>106</v>
      </c>
      <c r="B9" s="72"/>
      <c r="C9" s="73"/>
      <c r="D9" s="73"/>
      <c r="E9" s="73"/>
      <c r="F9" s="73"/>
      <c r="G9" s="73"/>
      <c r="H9" s="73"/>
      <c r="I9" s="19">
        <f t="shared" si="2"/>
        <v>0</v>
      </c>
      <c r="J9" s="111"/>
      <c r="K9" s="112"/>
    </row>
    <row r="10" spans="1:11" s="113" customFormat="1" ht="18" customHeight="1">
      <c r="A10" s="4" t="s">
        <v>89</v>
      </c>
      <c r="B10" s="36"/>
      <c r="C10" s="37"/>
      <c r="D10" s="37"/>
      <c r="E10" s="37"/>
      <c r="F10" s="37"/>
      <c r="G10" s="37"/>
      <c r="H10" s="37"/>
      <c r="I10" s="38">
        <f t="shared" si="2"/>
        <v>0</v>
      </c>
      <c r="J10" s="111"/>
      <c r="K10" s="112"/>
    </row>
    <row r="11" spans="1:11" s="113" customFormat="1" ht="18" customHeight="1">
      <c r="A11" s="5" t="s">
        <v>74</v>
      </c>
      <c r="B11" s="39"/>
      <c r="C11" s="40"/>
      <c r="D11" s="40"/>
      <c r="E11" s="40"/>
      <c r="F11" s="40"/>
      <c r="G11" s="40"/>
      <c r="H11" s="40"/>
      <c r="I11" s="41">
        <f t="shared" si="2"/>
        <v>0</v>
      </c>
      <c r="J11" s="111"/>
      <c r="K11" s="112"/>
    </row>
    <row r="12" spans="1:11" s="113" customFormat="1" ht="18" customHeight="1" thickBot="1">
      <c r="A12" s="5" t="s">
        <v>75</v>
      </c>
      <c r="B12" s="39"/>
      <c r="C12" s="40"/>
      <c r="D12" s="40"/>
      <c r="E12" s="40"/>
      <c r="F12" s="40"/>
      <c r="G12" s="40"/>
      <c r="H12" s="40"/>
      <c r="I12" s="41">
        <f t="shared" si="2"/>
        <v>0</v>
      </c>
      <c r="J12" s="111"/>
      <c r="K12" s="112"/>
    </row>
    <row r="13" spans="1:11" s="113" customFormat="1" ht="18" customHeight="1" thickBot="1">
      <c r="A13" s="8" t="s">
        <v>76</v>
      </c>
      <c r="B13" s="17">
        <f aca="true" t="shared" si="4" ref="B13:I13">SUM(B10:B12)</f>
        <v>0</v>
      </c>
      <c r="C13" s="18">
        <f t="shared" si="4"/>
        <v>0</v>
      </c>
      <c r="D13" s="18">
        <f t="shared" si="4"/>
        <v>0</v>
      </c>
      <c r="E13" s="18">
        <f t="shared" si="4"/>
        <v>0</v>
      </c>
      <c r="F13" s="18">
        <f t="shared" si="4"/>
        <v>0</v>
      </c>
      <c r="G13" s="18">
        <f t="shared" si="4"/>
        <v>0</v>
      </c>
      <c r="H13" s="18">
        <f t="shared" si="4"/>
        <v>0</v>
      </c>
      <c r="I13" s="19">
        <f t="shared" si="4"/>
        <v>0</v>
      </c>
      <c r="J13" s="111"/>
      <c r="K13" s="112"/>
    </row>
    <row r="14" spans="1:11" s="113" customFormat="1" ht="18" customHeight="1">
      <c r="A14" s="6" t="s">
        <v>86</v>
      </c>
      <c r="B14" s="42"/>
      <c r="C14" s="43"/>
      <c r="D14" s="43"/>
      <c r="E14" s="43"/>
      <c r="F14" s="43"/>
      <c r="G14" s="43"/>
      <c r="H14" s="43"/>
      <c r="I14" s="44">
        <f aca="true" t="shared" si="5" ref="I14:I19">SUM(B14:H14)</f>
        <v>0</v>
      </c>
      <c r="J14" s="111"/>
      <c r="K14" s="112"/>
    </row>
    <row r="15" spans="1:11" s="113" customFormat="1" ht="18" customHeight="1">
      <c r="A15" s="5" t="s">
        <v>87</v>
      </c>
      <c r="B15" s="39"/>
      <c r="C15" s="40"/>
      <c r="D15" s="40"/>
      <c r="E15" s="40"/>
      <c r="F15" s="40"/>
      <c r="G15" s="40"/>
      <c r="H15" s="40"/>
      <c r="I15" s="41">
        <f t="shared" si="5"/>
        <v>0</v>
      </c>
      <c r="J15" s="111"/>
      <c r="K15" s="112"/>
    </row>
    <row r="16" spans="1:11" s="113" customFormat="1" ht="18" customHeight="1">
      <c r="A16" s="5" t="s">
        <v>79</v>
      </c>
      <c r="B16" s="39"/>
      <c r="C16" s="40"/>
      <c r="D16" s="40"/>
      <c r="E16" s="40"/>
      <c r="F16" s="40"/>
      <c r="G16" s="40"/>
      <c r="H16" s="40"/>
      <c r="I16" s="41">
        <f t="shared" si="5"/>
        <v>0</v>
      </c>
      <c r="J16" s="111"/>
      <c r="K16" s="112"/>
    </row>
    <row r="17" spans="1:11" s="113" customFormat="1" ht="18" customHeight="1">
      <c r="A17" s="5" t="s">
        <v>80</v>
      </c>
      <c r="B17" s="39"/>
      <c r="C17" s="40"/>
      <c r="D17" s="40"/>
      <c r="E17" s="40"/>
      <c r="F17" s="40"/>
      <c r="G17" s="40"/>
      <c r="H17" s="40"/>
      <c r="I17" s="41">
        <f t="shared" si="5"/>
        <v>0</v>
      </c>
      <c r="J17" s="111"/>
      <c r="K17" s="112"/>
    </row>
    <row r="18" spans="1:11" s="113" customFormat="1" ht="18" customHeight="1">
      <c r="A18" s="5" t="s">
        <v>81</v>
      </c>
      <c r="B18" s="39"/>
      <c r="C18" s="40"/>
      <c r="D18" s="40"/>
      <c r="E18" s="40"/>
      <c r="F18" s="40"/>
      <c r="G18" s="40"/>
      <c r="H18" s="40"/>
      <c r="I18" s="41">
        <f t="shared" si="5"/>
        <v>0</v>
      </c>
      <c r="J18" s="111"/>
      <c r="K18" s="112"/>
    </row>
    <row r="19" spans="1:11" s="113" customFormat="1" ht="18" customHeight="1" thickBot="1">
      <c r="A19" s="7" t="s">
        <v>82</v>
      </c>
      <c r="B19" s="45"/>
      <c r="C19" s="46"/>
      <c r="D19" s="46"/>
      <c r="E19" s="46"/>
      <c r="F19" s="46"/>
      <c r="G19" s="46"/>
      <c r="H19" s="46"/>
      <c r="I19" s="47">
        <f t="shared" si="5"/>
        <v>0</v>
      </c>
      <c r="J19" s="111"/>
      <c r="K19" s="112"/>
    </row>
    <row r="20" spans="1:11" s="113" customFormat="1" ht="18" customHeight="1" thickBot="1">
      <c r="A20" s="8" t="s">
        <v>83</v>
      </c>
      <c r="B20" s="17">
        <f aca="true" t="shared" si="6" ref="B20:I20">SUM(B14:B19)</f>
        <v>0</v>
      </c>
      <c r="C20" s="18">
        <f t="shared" si="6"/>
        <v>0</v>
      </c>
      <c r="D20" s="18">
        <f t="shared" si="6"/>
        <v>0</v>
      </c>
      <c r="E20" s="18">
        <f t="shared" si="6"/>
        <v>0</v>
      </c>
      <c r="F20" s="18">
        <f t="shared" si="6"/>
        <v>0</v>
      </c>
      <c r="G20" s="18">
        <f t="shared" si="6"/>
        <v>0</v>
      </c>
      <c r="H20" s="18">
        <f t="shared" si="6"/>
        <v>0</v>
      </c>
      <c r="I20" s="19">
        <f t="shared" si="6"/>
        <v>0</v>
      </c>
      <c r="J20" s="111"/>
      <c r="K20" s="112"/>
    </row>
    <row r="21" spans="1:11" s="113" customFormat="1" ht="18" customHeight="1" hidden="1">
      <c r="A21" s="116" t="s">
        <v>84</v>
      </c>
      <c r="B21" s="129"/>
      <c r="C21" s="117"/>
      <c r="D21" s="117"/>
      <c r="E21" s="117"/>
      <c r="F21" s="117"/>
      <c r="G21" s="117"/>
      <c r="H21" s="117"/>
      <c r="I21" s="116"/>
      <c r="J21" s="111"/>
      <c r="K21" s="112"/>
    </row>
    <row r="22" spans="1:11" s="113" customFormat="1" ht="18" customHeight="1">
      <c r="A22" s="130"/>
      <c r="B22" s="131"/>
      <c r="C22" s="132"/>
      <c r="D22" s="132"/>
      <c r="E22" s="132"/>
      <c r="F22" s="132"/>
      <c r="G22" s="132"/>
      <c r="H22" s="132"/>
      <c r="I22" s="133"/>
      <c r="J22" s="111"/>
      <c r="K22" s="112"/>
    </row>
    <row r="23" ht="15">
      <c r="J23" s="134"/>
    </row>
    <row r="24" spans="2:10" ht="15">
      <c r="B24" s="224" t="s">
        <v>36</v>
      </c>
      <c r="C24" s="224"/>
      <c r="D24" s="224"/>
      <c r="E24" s="224"/>
      <c r="F24" s="224"/>
      <c r="G24" s="224"/>
      <c r="H24" s="224"/>
      <c r="I24" s="103"/>
      <c r="J24" s="134"/>
    </row>
    <row r="25" spans="9:10" ht="15">
      <c r="I25" s="103"/>
      <c r="J25" s="134"/>
    </row>
    <row r="26" spans="3:10" ht="15" thickBot="1">
      <c r="C26" s="225" t="s">
        <v>37</v>
      </c>
      <c r="D26" s="226"/>
      <c r="E26" s="226"/>
      <c r="F26" s="226"/>
      <c r="G26" s="227"/>
      <c r="H26" s="119"/>
      <c r="I26" s="103"/>
      <c r="J26" s="134"/>
    </row>
    <row r="27" spans="3:10" ht="6" customHeight="1">
      <c r="C27" s="120"/>
      <c r="D27" s="120"/>
      <c r="E27" s="120"/>
      <c r="F27" s="120"/>
      <c r="G27" s="119"/>
      <c r="H27" s="119"/>
      <c r="I27" s="103"/>
      <c r="J27" s="134"/>
    </row>
    <row r="28" spans="1:11" s="106" customFormat="1" ht="15.75" thickBot="1">
      <c r="A28" s="118"/>
      <c r="B28" s="103"/>
      <c r="C28" s="225" t="s">
        <v>38</v>
      </c>
      <c r="D28" s="226"/>
      <c r="E28" s="226"/>
      <c r="F28" s="226"/>
      <c r="G28" s="227"/>
      <c r="H28" s="119"/>
      <c r="I28" s="103"/>
      <c r="J28" s="135"/>
      <c r="K28" s="136"/>
    </row>
    <row r="29" spans="3:10" ht="6.75" customHeight="1">
      <c r="C29" s="121"/>
      <c r="D29" s="121"/>
      <c r="E29" s="121"/>
      <c r="F29" s="121"/>
      <c r="I29" s="103"/>
      <c r="J29" s="134"/>
    </row>
    <row r="30" spans="3:10" ht="15" thickBot="1">
      <c r="C30" s="228" t="s">
        <v>49</v>
      </c>
      <c r="D30" s="229"/>
      <c r="E30" s="229"/>
      <c r="F30" s="229"/>
      <c r="G30" s="230"/>
      <c r="H30" s="122"/>
      <c r="I30" s="103"/>
      <c r="J30" s="134"/>
    </row>
    <row r="31" spans="3:10" ht="6.75" customHeight="1">
      <c r="C31" s="123"/>
      <c r="D31" s="123"/>
      <c r="E31" s="123"/>
      <c r="F31" s="123"/>
      <c r="G31" s="122"/>
      <c r="H31" s="122"/>
      <c r="I31" s="103"/>
      <c r="J31" s="134"/>
    </row>
    <row r="32" spans="3:10" ht="15" thickBot="1">
      <c r="C32" s="228" t="s">
        <v>39</v>
      </c>
      <c r="D32" s="229"/>
      <c r="E32" s="229"/>
      <c r="F32" s="229"/>
      <c r="G32" s="230"/>
      <c r="H32" s="122"/>
      <c r="I32" s="103"/>
      <c r="J32" s="134"/>
    </row>
    <row r="33" spans="1:11" s="106" customFormat="1" ht="6.75" customHeight="1">
      <c r="A33" s="118"/>
      <c r="B33" s="103"/>
      <c r="C33" s="121"/>
      <c r="D33" s="121"/>
      <c r="E33" s="121"/>
      <c r="F33" s="121"/>
      <c r="G33" s="103"/>
      <c r="H33" s="103"/>
      <c r="I33" s="103"/>
      <c r="J33" s="135"/>
      <c r="K33" s="136"/>
    </row>
    <row r="34" spans="3:10" ht="15" thickBot="1">
      <c r="C34" s="231" t="s">
        <v>40</v>
      </c>
      <c r="D34" s="232"/>
      <c r="E34" s="232"/>
      <c r="F34" s="232"/>
      <c r="G34" s="233"/>
      <c r="H34" s="124"/>
      <c r="I34" s="103"/>
      <c r="J34" s="134"/>
    </row>
    <row r="35" spans="3:10" ht="5.25" customHeight="1">
      <c r="C35" s="125"/>
      <c r="D35" s="125"/>
      <c r="E35" s="125"/>
      <c r="F35" s="125"/>
      <c r="G35" s="124"/>
      <c r="H35" s="124"/>
      <c r="I35" s="103"/>
      <c r="J35" s="134"/>
    </row>
    <row r="36" spans="3:10" ht="15" thickBot="1">
      <c r="C36" s="231" t="s">
        <v>41</v>
      </c>
      <c r="D36" s="232"/>
      <c r="E36" s="232"/>
      <c r="F36" s="232"/>
      <c r="G36" s="233"/>
      <c r="H36" s="124"/>
      <c r="I36" s="103"/>
      <c r="J36" s="134"/>
    </row>
    <row r="37" spans="3:10" ht="6" customHeight="1">
      <c r="C37" s="125"/>
      <c r="D37" s="125"/>
      <c r="E37" s="125"/>
      <c r="F37" s="125"/>
      <c r="G37" s="124"/>
      <c r="H37" s="124"/>
      <c r="I37" s="103"/>
      <c r="J37" s="134"/>
    </row>
    <row r="38" spans="3:10" ht="15" thickBot="1">
      <c r="C38" s="231" t="s">
        <v>42</v>
      </c>
      <c r="D38" s="232"/>
      <c r="E38" s="232"/>
      <c r="F38" s="232"/>
      <c r="G38" s="233"/>
      <c r="H38" s="124"/>
      <c r="I38" s="103"/>
      <c r="J38" s="134"/>
    </row>
    <row r="39" spans="3:10" ht="6.75" customHeight="1">
      <c r="C39" s="121"/>
      <c r="D39" s="121"/>
      <c r="E39" s="121"/>
      <c r="F39" s="121"/>
      <c r="I39" s="103"/>
      <c r="J39" s="134"/>
    </row>
    <row r="40" spans="1:11" s="106" customFormat="1" ht="15.75" thickBot="1">
      <c r="A40" s="118"/>
      <c r="B40" s="103"/>
      <c r="C40" s="221" t="s">
        <v>50</v>
      </c>
      <c r="D40" s="222"/>
      <c r="E40" s="222"/>
      <c r="F40" s="222"/>
      <c r="G40" s="223"/>
      <c r="H40" s="137"/>
      <c r="I40" s="103"/>
      <c r="J40" s="135"/>
      <c r="K40" s="136"/>
    </row>
    <row r="42" spans="10:45" ht="15.75" customHeight="1">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row r="43" spans="10:45" ht="15">
      <c r="J43" s="103"/>
      <c r="K43" s="103"/>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row>
    <row r="44" spans="10:45" ht="15">
      <c r="J44" s="103"/>
      <c r="K44" s="103"/>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row>
    <row r="45" spans="10:45" ht="3.75" customHeight="1">
      <c r="J45" s="103"/>
      <c r="K45" s="103"/>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row>
    <row r="46" spans="10:45" ht="15">
      <c r="J46" s="103"/>
      <c r="K46" s="103"/>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row>
    <row r="47" spans="10:45" ht="3.75" customHeight="1">
      <c r="J47" s="103"/>
      <c r="K47" s="103"/>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row>
    <row r="48" spans="10:45" ht="15">
      <c r="J48" s="103"/>
      <c r="K48" s="103"/>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row>
    <row r="49" spans="10:45" ht="3.75" customHeight="1">
      <c r="J49" s="103"/>
      <c r="K49" s="103"/>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row>
    <row r="50" spans="10:45" ht="15">
      <c r="J50" s="103"/>
      <c r="K50" s="103"/>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row>
    <row r="51" spans="10:45" ht="3.75" customHeight="1">
      <c r="J51" s="103"/>
      <c r="K51" s="103"/>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row>
    <row r="52" spans="10:45" ht="15">
      <c r="J52" s="103"/>
      <c r="K52" s="103"/>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row>
    <row r="53" spans="10:45" ht="3.75" customHeight="1">
      <c r="J53" s="103"/>
      <c r="K53" s="103"/>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row>
    <row r="54" spans="10:45" ht="15">
      <c r="J54" s="103"/>
      <c r="K54" s="103"/>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row>
    <row r="55" spans="10:45" ht="3.75" customHeight="1">
      <c r="J55" s="103"/>
      <c r="K55" s="103"/>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row>
    <row r="56" spans="10:45" ht="15">
      <c r="J56" s="103"/>
      <c r="K56" s="103"/>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row>
    <row r="57" spans="10:45" ht="3.75" customHeight="1">
      <c r="J57" s="103"/>
      <c r="K57" s="103"/>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row>
    <row r="58" spans="10:45" ht="15">
      <c r="J58" s="103"/>
      <c r="K58" s="103"/>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row>
  </sheetData>
  <sheetProtection/>
  <mergeCells count="17">
    <mergeCell ref="I5:I6"/>
    <mergeCell ref="B5:B6"/>
    <mergeCell ref="C5:C6"/>
    <mergeCell ref="D5:D6"/>
    <mergeCell ref="E5:E6"/>
    <mergeCell ref="F5:F6"/>
    <mergeCell ref="G5:G6"/>
    <mergeCell ref="H5:H6"/>
    <mergeCell ref="C40:G40"/>
    <mergeCell ref="B24:H24"/>
    <mergeCell ref="C26:G26"/>
    <mergeCell ref="C28:G28"/>
    <mergeCell ref="C32:G32"/>
    <mergeCell ref="C30:G30"/>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2!A1" display="Week 2 Report"/>
    <hyperlink ref="C30:G30" location="'My Report'!A1" display="My Report"/>
  </hyperlinks>
  <printOptions horizontalCentered="1"/>
  <pageMargins left="0.75" right="0.75" top="1" bottom="1" header="0.5" footer="0.5"/>
  <pageSetup fitToHeight="1" fitToWidth="1" horizontalDpi="300" verticalDpi="300" orientation="portrait" scale="84" r:id="rId2"/>
  <headerFooter alignWithMargins="0">
    <oddFooter>&amp;L&amp;A&amp;C&amp;F&amp;R&amp;D,  &amp;T</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selection activeCell="A32" sqref="A32"/>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38" t="s">
        <v>4</v>
      </c>
      <c r="B5" s="242" t="e">
        <f>Wk1!H5+1</f>
        <v>#VALUE!</v>
      </c>
      <c r="C5" s="242" t="e">
        <f aca="true" t="shared" si="0" ref="C5:H6">B5+1</f>
        <v>#VALUE!</v>
      </c>
      <c r="D5" s="242" t="e">
        <f t="shared" si="0"/>
        <v>#VALUE!</v>
      </c>
      <c r="E5" s="242" t="e">
        <f t="shared" si="0"/>
        <v>#VALUE!</v>
      </c>
      <c r="F5" s="242" t="e">
        <f t="shared" si="0"/>
        <v>#VALUE!</v>
      </c>
      <c r="G5" s="242" t="e">
        <f t="shared" si="0"/>
        <v>#VALUE!</v>
      </c>
      <c r="H5" s="242" t="e">
        <f t="shared" si="0"/>
        <v>#VALUE!</v>
      </c>
      <c r="I5" s="240" t="s">
        <v>1</v>
      </c>
      <c r="J5" s="112"/>
      <c r="K5" s="112"/>
    </row>
    <row r="6" spans="1:11" s="113" customFormat="1" ht="19.5" customHeight="1" thickBot="1">
      <c r="A6" s="239"/>
      <c r="B6" s="243" t="e">
        <f>Wk1!H5+1</f>
        <v>#VALUE!</v>
      </c>
      <c r="C6" s="243" t="e">
        <f t="shared" si="0"/>
        <v>#VALUE!</v>
      </c>
      <c r="D6" s="243" t="e">
        <f t="shared" si="0"/>
        <v>#VALUE!</v>
      </c>
      <c r="E6" s="243" t="e">
        <f t="shared" si="0"/>
        <v>#VALUE!</v>
      </c>
      <c r="F6" s="243" t="e">
        <f t="shared" si="0"/>
        <v>#VALUE!</v>
      </c>
      <c r="G6" s="243" t="e">
        <f t="shared" si="0"/>
        <v>#VALUE!</v>
      </c>
      <c r="H6" s="243" t="e">
        <f t="shared" si="0"/>
        <v>#VALUE!</v>
      </c>
      <c r="I6" s="241"/>
      <c r="J6" s="112"/>
      <c r="K6" s="112"/>
    </row>
    <row r="7" spans="1:11" s="113" customFormat="1" ht="19.5" customHeight="1" hidden="1">
      <c r="A7" s="4" t="s">
        <v>70</v>
      </c>
      <c r="B7" s="30"/>
      <c r="C7" s="31"/>
      <c r="D7" s="31"/>
      <c r="E7" s="31"/>
      <c r="F7" s="31"/>
      <c r="G7" s="31"/>
      <c r="H7" s="31"/>
      <c r="I7" s="32">
        <f aca="true" t="shared" si="1" ref="I7:I12">SUM(B7:H7)</f>
        <v>0</v>
      </c>
      <c r="J7" s="112"/>
      <c r="K7" s="112"/>
    </row>
    <row r="8" spans="1:11" s="113" customFormat="1" ht="18" customHeight="1" hidden="1" thickBot="1">
      <c r="A8" s="5" t="s">
        <v>71</v>
      </c>
      <c r="B8" s="67"/>
      <c r="C8" s="68"/>
      <c r="D8" s="68"/>
      <c r="E8" s="68"/>
      <c r="F8" s="68"/>
      <c r="G8" s="68"/>
      <c r="H8" s="68"/>
      <c r="I8" s="35">
        <f t="shared" si="1"/>
        <v>0</v>
      </c>
      <c r="J8" s="112"/>
      <c r="K8" s="112"/>
    </row>
    <row r="9" spans="1:11" s="113" customFormat="1" ht="27.75" customHeight="1" thickBot="1">
      <c r="A9" s="58" t="str">
        <f>TOTALHOURSINJOBSEARCHTHISWEEK_title</f>
        <v>TOTAL HOURS IN JOB SEARCH BY DAY</v>
      </c>
      <c r="B9" s="70"/>
      <c r="C9" s="69"/>
      <c r="D9" s="69"/>
      <c r="E9" s="69"/>
      <c r="F9" s="69"/>
      <c r="G9" s="69"/>
      <c r="H9" s="69"/>
      <c r="I9" s="66">
        <f t="shared" si="1"/>
        <v>0</v>
      </c>
      <c r="J9" s="112"/>
      <c r="K9" s="112"/>
    </row>
    <row r="10" spans="1:11" s="113" customFormat="1" ht="18" customHeight="1">
      <c r="A10" s="4" t="str">
        <f>Job_Postings_number_you_responded_to__title</f>
        <v>Job Postings: # you responded to</v>
      </c>
      <c r="B10" s="36"/>
      <c r="C10" s="37"/>
      <c r="D10" s="37"/>
      <c r="E10" s="37"/>
      <c r="F10" s="37"/>
      <c r="G10" s="37"/>
      <c r="H10" s="37"/>
      <c r="I10" s="38">
        <f t="shared" si="1"/>
        <v>0</v>
      </c>
      <c r="J10" s="112"/>
      <c r="K10" s="112"/>
    </row>
    <row r="11" spans="1:11" s="113" customFormat="1" ht="18" customHeight="1">
      <c r="A11" s="5" t="str">
        <f>Direct_Employer_Contacts_initial_title</f>
        <v>Direct Employer Contacts: initial</v>
      </c>
      <c r="B11" s="39"/>
      <c r="C11" s="40"/>
      <c r="D11" s="40"/>
      <c r="E11" s="40"/>
      <c r="F11" s="40"/>
      <c r="G11" s="40"/>
      <c r="H11" s="40"/>
      <c r="I11" s="41">
        <f t="shared" si="1"/>
        <v>0</v>
      </c>
      <c r="J11" s="112"/>
      <c r="K11" s="112"/>
    </row>
    <row r="12" spans="1:11" s="113" customFormat="1" ht="18" customHeight="1" thickBot="1">
      <c r="A12" s="5" t="str">
        <f>DirectEmployerContacts_folllow_up_title</f>
        <v>Direct Employer Contacts: folllow-up</v>
      </c>
      <c r="B12" s="39"/>
      <c r="C12" s="40"/>
      <c r="D12" s="40"/>
      <c r="E12" s="40"/>
      <c r="F12" s="40"/>
      <c r="G12" s="40"/>
      <c r="H12" s="40"/>
      <c r="I12" s="41">
        <f t="shared" si="1"/>
        <v>0</v>
      </c>
      <c r="J12" s="112"/>
      <c r="K12" s="112"/>
    </row>
    <row r="13" spans="1:11" s="113"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2"/>
      <c r="K13" s="112"/>
    </row>
    <row r="14" spans="1:11" s="113"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2"/>
      <c r="K14" s="112"/>
    </row>
    <row r="15" spans="1:11" s="113"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2"/>
      <c r="K15" s="112"/>
    </row>
    <row r="16" spans="1:11" s="113"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2"/>
      <c r="K16" s="112"/>
    </row>
    <row r="17" spans="1:11" s="113" customFormat="1" ht="18" customHeight="1">
      <c r="A17" s="5" t="str">
        <f>DecisionMaker_And_above_initial_contacts_only_title</f>
        <v>Decision Maker (&amp; above): initial contacts only</v>
      </c>
      <c r="B17" s="39"/>
      <c r="C17" s="40"/>
      <c r="D17" s="40"/>
      <c r="E17" s="40"/>
      <c r="F17" s="40"/>
      <c r="G17" s="40"/>
      <c r="H17" s="40"/>
      <c r="I17" s="41">
        <f t="shared" si="3"/>
        <v>0</v>
      </c>
      <c r="J17" s="112"/>
      <c r="K17" s="112"/>
    </row>
    <row r="18" spans="1:11" s="113" customFormat="1" ht="18" customHeight="1">
      <c r="A18" s="5" t="str">
        <f>DecisionMaker_And_above_followup_contacts_only_title</f>
        <v>Decision Maker (&amp; above): follow-up contacts </v>
      </c>
      <c r="B18" s="39"/>
      <c r="C18" s="40"/>
      <c r="D18" s="40"/>
      <c r="E18" s="40"/>
      <c r="F18" s="40"/>
      <c r="G18" s="40"/>
      <c r="H18" s="40"/>
      <c r="I18" s="41">
        <f t="shared" si="3"/>
        <v>0</v>
      </c>
      <c r="J18" s="112"/>
      <c r="K18" s="112"/>
    </row>
    <row r="19" spans="1:11" s="113"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2"/>
      <c r="K19" s="112"/>
    </row>
    <row r="20" spans="1:11" s="113"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2"/>
      <c r="K20" s="112"/>
    </row>
    <row r="21" spans="1:11" s="113" customFormat="1" ht="18" customHeight="1">
      <c r="A21" s="116"/>
      <c r="B21" s="117"/>
      <c r="C21" s="117"/>
      <c r="D21" s="117"/>
      <c r="E21" s="117"/>
      <c r="F21" s="117"/>
      <c r="G21" s="117"/>
      <c r="H21" s="117"/>
      <c r="I21" s="116"/>
      <c r="J21" s="112"/>
      <c r="K21" s="112"/>
    </row>
    <row r="22" spans="1:11" s="113" customFormat="1" ht="18" customHeight="1">
      <c r="A22" s="116"/>
      <c r="B22" s="117"/>
      <c r="C22" s="117"/>
      <c r="D22" s="117"/>
      <c r="E22" s="117"/>
      <c r="F22" s="117"/>
      <c r="G22" s="117"/>
      <c r="H22" s="117"/>
      <c r="I22" s="116"/>
      <c r="J22" s="112"/>
      <c r="K22" s="112"/>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43</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51</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B24:H24"/>
    <mergeCell ref="C26:G26"/>
    <mergeCell ref="C28:G28"/>
    <mergeCell ref="C30:G30"/>
    <mergeCell ref="C40:G40"/>
    <mergeCell ref="C42:G42"/>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1!A1" display="Week 1 Report"/>
    <hyperlink ref="C42:G42" location="Wk3!A1" display="Week 3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ignoredErrors>
    <ignoredError sqref="I13" formula="1"/>
    <ignoredError sqref="E13:H13 B13:D13"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9" sqref="B9"/>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48" t="e">
        <f>Wk2!H5+1</f>
        <v>#VALUE!</v>
      </c>
      <c r="C5" s="250" t="e">
        <f aca="true" t="shared" si="0" ref="C5:H5">B5+1</f>
        <v>#VALUE!</v>
      </c>
      <c r="D5" s="250" t="e">
        <f t="shared" si="0"/>
        <v>#VALUE!</v>
      </c>
      <c r="E5" s="250" t="e">
        <f t="shared" si="0"/>
        <v>#VALUE!</v>
      </c>
      <c r="F5" s="250" t="e">
        <f t="shared" si="0"/>
        <v>#VALUE!</v>
      </c>
      <c r="G5" s="250" t="e">
        <f t="shared" si="0"/>
        <v>#VALUE!</v>
      </c>
      <c r="H5" s="252" t="e">
        <f t="shared" si="0"/>
        <v>#VALUE!</v>
      </c>
      <c r="I5" s="246" t="s">
        <v>1</v>
      </c>
      <c r="J5" s="111"/>
      <c r="K5" s="112"/>
    </row>
    <row r="6" spans="1:11" s="113" customFormat="1" ht="18" customHeight="1" thickBot="1">
      <c r="A6" s="245"/>
      <c r="B6" s="249" t="e">
        <f>Wk2!H6+1</f>
        <v>#VALUE!</v>
      </c>
      <c r="C6" s="251">
        <f>Wk2!I6+1</f>
        <v>1</v>
      </c>
      <c r="D6" s="251">
        <f>Wk2!J6+1</f>
        <v>1</v>
      </c>
      <c r="E6" s="251">
        <f>Wk2!K6+1</f>
        <v>1</v>
      </c>
      <c r="F6" s="251">
        <f>Wk2!L6+1</f>
        <v>1</v>
      </c>
      <c r="G6" s="251">
        <f>Wk2!M6+1</f>
        <v>1</v>
      </c>
      <c r="H6" s="253">
        <f>Wk2!N6+1</f>
        <v>1</v>
      </c>
      <c r="I6" s="247"/>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50</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52</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2!A1" display="Week 2 Report"/>
    <hyperlink ref="C30:G30" location="'My Report'!A1" display="My Report"/>
    <hyperlink ref="C32:G32" location="'{Final} Report'!A1" display="Final Report"/>
    <hyperlink ref="C42:G42" location="Wk4!A1" display="Week 4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Wk3!H5+1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Wk3!H6+1</f>
        <v>2</v>
      </c>
      <c r="C6" s="257">
        <f t="shared" si="0"/>
        <v>3</v>
      </c>
      <c r="D6" s="257">
        <f t="shared" si="0"/>
        <v>4</v>
      </c>
      <c r="E6" s="257">
        <f t="shared" si="0"/>
        <v>5</v>
      </c>
      <c r="F6" s="257">
        <f t="shared" si="0"/>
        <v>6</v>
      </c>
      <c r="G6" s="257">
        <f t="shared" si="0"/>
        <v>7</v>
      </c>
      <c r="H6" s="259">
        <f t="shared" si="0"/>
        <v>8</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51</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53</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3!A1" display="Week 3 Report"/>
    <hyperlink ref="C30:G30" location="'My Report'!A1" display="My Report"/>
    <hyperlink ref="C32:G32" location="'{Final} Report'!A1" display="Final Report"/>
    <hyperlink ref="C42:G42" location="Wk5!A1" display="Week 5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9" sqref="B9"/>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Wk1!A3</f>
        <v>Enter name</v>
      </c>
      <c r="D3" s="108"/>
      <c r="I3" s="109"/>
      <c r="J3" s="110"/>
      <c r="K3" s="110"/>
    </row>
    <row r="4" ht="8.25" customHeight="1" thickBot="1">
      <c r="A4" s="103"/>
    </row>
    <row r="5" spans="1:11" s="113" customFormat="1" ht="18" customHeight="1">
      <c r="A5" s="244" t="s">
        <v>4</v>
      </c>
      <c r="B5" s="254" t="e">
        <f>Wk4!H5+1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Wk4!H6+1</f>
        <v>9</v>
      </c>
      <c r="C6" s="257">
        <f t="shared" si="0"/>
        <v>10</v>
      </c>
      <c r="D6" s="257">
        <f t="shared" si="0"/>
        <v>11</v>
      </c>
      <c r="E6" s="257">
        <f t="shared" si="0"/>
        <v>12</v>
      </c>
      <c r="F6" s="257">
        <f t="shared" si="0"/>
        <v>13</v>
      </c>
      <c r="G6" s="257">
        <f t="shared" si="0"/>
        <v>14</v>
      </c>
      <c r="H6" s="259">
        <f t="shared" si="0"/>
        <v>15</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
        <v>72</v>
      </c>
      <c r="B9" s="64"/>
      <c r="C9" s="65"/>
      <c r="D9" s="65"/>
      <c r="E9" s="65"/>
      <c r="F9" s="65"/>
      <c r="G9" s="65"/>
      <c r="H9" s="65"/>
      <c r="I9" s="19">
        <f t="shared" si="1"/>
        <v>0</v>
      </c>
      <c r="J9" s="114"/>
      <c r="K9" s="114"/>
    </row>
    <row r="10" spans="1:11" s="115" customFormat="1" ht="18" customHeight="1">
      <c r="A10" s="4" t="s">
        <v>73</v>
      </c>
      <c r="B10" s="36"/>
      <c r="C10" s="37"/>
      <c r="D10" s="37"/>
      <c r="E10" s="37"/>
      <c r="F10" s="37"/>
      <c r="G10" s="37"/>
      <c r="H10" s="37"/>
      <c r="I10" s="38">
        <f t="shared" si="1"/>
        <v>0</v>
      </c>
      <c r="J10" s="114"/>
      <c r="K10" s="114"/>
    </row>
    <row r="11" spans="1:11" s="115" customFormat="1" ht="18" customHeight="1">
      <c r="A11" s="5" t="s">
        <v>74</v>
      </c>
      <c r="B11" s="39"/>
      <c r="C11" s="40"/>
      <c r="D11" s="40"/>
      <c r="E11" s="40"/>
      <c r="F11" s="40"/>
      <c r="G11" s="40"/>
      <c r="H11" s="40"/>
      <c r="I11" s="41">
        <f t="shared" si="1"/>
        <v>0</v>
      </c>
      <c r="J11" s="114"/>
      <c r="K11" s="114"/>
    </row>
    <row r="12" spans="1:11" s="115" customFormat="1" ht="18" customHeight="1" thickBot="1">
      <c r="A12" s="5" t="s">
        <v>75</v>
      </c>
      <c r="B12" s="39"/>
      <c r="C12" s="40"/>
      <c r="D12" s="40"/>
      <c r="E12" s="40"/>
      <c r="F12" s="40"/>
      <c r="G12" s="40"/>
      <c r="H12" s="40"/>
      <c r="I12" s="41">
        <f t="shared" si="1"/>
        <v>0</v>
      </c>
      <c r="J12" s="114"/>
      <c r="K12" s="114"/>
    </row>
    <row r="13" spans="1:11" s="115" customFormat="1" ht="18" customHeight="1" thickBot="1">
      <c r="A13" s="8" t="s">
        <v>76</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
        <v>77</v>
      </c>
      <c r="B14" s="42"/>
      <c r="C14" s="43"/>
      <c r="D14" s="43"/>
      <c r="E14" s="43"/>
      <c r="F14" s="43"/>
      <c r="G14" s="43"/>
      <c r="H14" s="43"/>
      <c r="I14" s="44">
        <f aca="true" t="shared" si="3" ref="I14:I19">SUM(B14:H14)</f>
        <v>0</v>
      </c>
      <c r="J14" s="114"/>
      <c r="K14" s="114"/>
    </row>
    <row r="15" spans="1:11" s="115" customFormat="1" ht="18" customHeight="1">
      <c r="A15" s="5" t="s">
        <v>78</v>
      </c>
      <c r="B15" s="39"/>
      <c r="C15" s="40"/>
      <c r="D15" s="40"/>
      <c r="E15" s="40"/>
      <c r="F15" s="40"/>
      <c r="G15" s="40"/>
      <c r="H15" s="40"/>
      <c r="I15" s="41">
        <f t="shared" si="3"/>
        <v>0</v>
      </c>
      <c r="J15" s="114"/>
      <c r="K15" s="114"/>
    </row>
    <row r="16" spans="1:11" s="115" customFormat="1" ht="18" customHeight="1">
      <c r="A16" s="5" t="s">
        <v>79</v>
      </c>
      <c r="B16" s="39"/>
      <c r="C16" s="40"/>
      <c r="D16" s="40"/>
      <c r="E16" s="40"/>
      <c r="F16" s="40"/>
      <c r="G16" s="40"/>
      <c r="H16" s="40"/>
      <c r="I16" s="41">
        <f t="shared" si="3"/>
        <v>0</v>
      </c>
      <c r="J16" s="114"/>
      <c r="K16" s="114"/>
    </row>
    <row r="17" spans="1:11" s="115" customFormat="1" ht="18" customHeight="1">
      <c r="A17" s="5" t="s">
        <v>80</v>
      </c>
      <c r="B17" s="39"/>
      <c r="C17" s="40"/>
      <c r="D17" s="40"/>
      <c r="E17" s="40"/>
      <c r="F17" s="40"/>
      <c r="G17" s="40"/>
      <c r="H17" s="40"/>
      <c r="I17" s="41">
        <f t="shared" si="3"/>
        <v>0</v>
      </c>
      <c r="J17" s="114"/>
      <c r="K17" s="114"/>
    </row>
    <row r="18" spans="1:11" s="115" customFormat="1" ht="18" customHeight="1">
      <c r="A18" s="5" t="s">
        <v>81</v>
      </c>
      <c r="B18" s="39"/>
      <c r="C18" s="40"/>
      <c r="D18" s="40"/>
      <c r="E18" s="40"/>
      <c r="F18" s="40"/>
      <c r="G18" s="40"/>
      <c r="H18" s="40"/>
      <c r="I18" s="41">
        <f t="shared" si="3"/>
        <v>0</v>
      </c>
      <c r="J18" s="114"/>
      <c r="K18" s="114"/>
    </row>
    <row r="19" spans="1:11" s="115" customFormat="1" ht="18" customHeight="1" thickBot="1">
      <c r="A19" s="7" t="s">
        <v>82</v>
      </c>
      <c r="B19" s="45"/>
      <c r="C19" s="46"/>
      <c r="D19" s="46"/>
      <c r="E19" s="46"/>
      <c r="F19" s="46"/>
      <c r="G19" s="46"/>
      <c r="H19" s="46"/>
      <c r="I19" s="47">
        <f t="shared" si="3"/>
        <v>0</v>
      </c>
      <c r="J19" s="114"/>
      <c r="K19" s="114"/>
    </row>
    <row r="20" spans="1:11" s="115" customFormat="1" ht="18" customHeight="1" thickBot="1">
      <c r="A20" s="8" t="s">
        <v>83</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52</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54</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4!A1" display="Week 4 Report"/>
    <hyperlink ref="C42:G42" location="Wk6!A1" display="Week 6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S42"/>
  <sheetViews>
    <sheetView zoomScalePageLayoutView="0" workbookViewId="0" topLeftCell="A1">
      <pane xSplit="1" ySplit="6" topLeftCell="B7" activePane="bottomRight" state="frozen"/>
      <selection pane="topLeft" activeCell="A9" activeCellId="4" sqref="A5:I6 I9:I20 B13:H13 B20:H20 A9:A20"/>
      <selection pane="topRight" activeCell="A9" activeCellId="4" sqref="A5:I6 I9:I20 B13:H13 B20:H20 A9:A20"/>
      <selection pane="bottomLeft" activeCell="A9" activeCellId="4" sqref="A5:I6 I9:I20 B13:H13 B20:H20 A9:A20"/>
      <selection pane="bottomRight" activeCell="B10" sqref="B10"/>
    </sheetView>
  </sheetViews>
  <sheetFormatPr defaultColWidth="9.140625" defaultRowHeight="12.75"/>
  <cols>
    <col min="1" max="1" width="60.140625" style="118" customWidth="1"/>
    <col min="2" max="8" width="10.28125" style="103" customWidth="1"/>
    <col min="9" max="9" width="14.140625" style="106" customWidth="1"/>
    <col min="10" max="10" width="9.140625" style="102" customWidth="1"/>
    <col min="11" max="11" width="12.00390625" style="102" customWidth="1"/>
    <col min="12" max="16384" width="9.140625" style="103" customWidth="1"/>
  </cols>
  <sheetData>
    <row r="1" spans="1:9" ht="22.5">
      <c r="A1" s="27" t="s">
        <v>2</v>
      </c>
      <c r="B1" s="101"/>
      <c r="C1" s="101"/>
      <c r="D1" s="101"/>
      <c r="E1" s="101"/>
      <c r="F1" s="101"/>
      <c r="G1" s="101"/>
      <c r="H1" s="101"/>
      <c r="I1" s="101"/>
    </row>
    <row r="2" spans="1:4" ht="8.25" customHeight="1">
      <c r="A2" s="104"/>
      <c r="D2" s="105"/>
    </row>
    <row r="3" spans="1:11" s="107" customFormat="1" ht="17.25">
      <c r="A3" s="29" t="str">
        <f>Name_of_user</f>
        <v>Enter name</v>
      </c>
      <c r="D3" s="108"/>
      <c r="I3" s="109"/>
      <c r="J3" s="110"/>
      <c r="K3" s="110"/>
    </row>
    <row r="4" ht="8.25" customHeight="1" thickBot="1">
      <c r="A4" s="103"/>
    </row>
    <row r="5" spans="1:11" s="113" customFormat="1" ht="18" customHeight="1">
      <c r="A5" s="244" t="s">
        <v>4</v>
      </c>
      <c r="B5" s="254" t="e">
        <f>Wk5!H5+1</f>
        <v>#VALUE!</v>
      </c>
      <c r="C5" s="256" t="e">
        <f aca="true" t="shared" si="0" ref="C5:H6">B5+1</f>
        <v>#VALUE!</v>
      </c>
      <c r="D5" s="256" t="e">
        <f t="shared" si="0"/>
        <v>#VALUE!</v>
      </c>
      <c r="E5" s="256" t="e">
        <f t="shared" si="0"/>
        <v>#VALUE!</v>
      </c>
      <c r="F5" s="256" t="e">
        <f t="shared" si="0"/>
        <v>#VALUE!</v>
      </c>
      <c r="G5" s="256" t="e">
        <f t="shared" si="0"/>
        <v>#VALUE!</v>
      </c>
      <c r="H5" s="258" t="e">
        <f t="shared" si="0"/>
        <v>#VALUE!</v>
      </c>
      <c r="I5" s="244" t="s">
        <v>1</v>
      </c>
      <c r="J5" s="111"/>
      <c r="K5" s="112"/>
    </row>
    <row r="6" spans="1:11" s="113" customFormat="1" ht="18" customHeight="1" thickBot="1">
      <c r="A6" s="245"/>
      <c r="B6" s="255">
        <f>Wk5!H6+1</f>
        <v>16</v>
      </c>
      <c r="C6" s="257">
        <f t="shared" si="0"/>
        <v>17</v>
      </c>
      <c r="D6" s="257">
        <f t="shared" si="0"/>
        <v>18</v>
      </c>
      <c r="E6" s="257">
        <f t="shared" si="0"/>
        <v>19</v>
      </c>
      <c r="F6" s="257">
        <f t="shared" si="0"/>
        <v>20</v>
      </c>
      <c r="G6" s="257">
        <f t="shared" si="0"/>
        <v>21</v>
      </c>
      <c r="H6" s="259">
        <f t="shared" si="0"/>
        <v>22</v>
      </c>
      <c r="I6" s="245"/>
      <c r="J6" s="111"/>
      <c r="K6" s="112"/>
    </row>
    <row r="7" spans="1:11" s="115" customFormat="1" ht="19.5" customHeight="1" hidden="1">
      <c r="A7" s="4" t="s">
        <v>70</v>
      </c>
      <c r="B7" s="30"/>
      <c r="C7" s="31"/>
      <c r="D7" s="31"/>
      <c r="E7" s="31"/>
      <c r="F7" s="31"/>
      <c r="G7" s="31"/>
      <c r="H7" s="31"/>
      <c r="I7" s="32">
        <f aca="true" t="shared" si="1" ref="I7:I12">SUM(B7:H7)</f>
        <v>0</v>
      </c>
      <c r="J7" s="114"/>
      <c r="K7" s="114"/>
    </row>
    <row r="8" spans="1:11" s="115" customFormat="1" ht="18" customHeight="1" hidden="1" thickBot="1">
      <c r="A8" s="5" t="s">
        <v>71</v>
      </c>
      <c r="B8" s="33"/>
      <c r="C8" s="34"/>
      <c r="D8" s="34"/>
      <c r="E8" s="34"/>
      <c r="F8" s="34"/>
      <c r="G8" s="34"/>
      <c r="H8" s="34"/>
      <c r="I8" s="35">
        <f t="shared" si="1"/>
        <v>0</v>
      </c>
      <c r="J8" s="114"/>
      <c r="K8" s="114"/>
    </row>
    <row r="9" spans="1:11" s="115" customFormat="1" ht="27.75" customHeight="1" thickBot="1">
      <c r="A9" s="58" t="str">
        <f>TOTALHOURSINJOBSEARCHTHISWEEK_title</f>
        <v>TOTAL HOURS IN JOB SEARCH BY DAY</v>
      </c>
      <c r="B9" s="64"/>
      <c r="C9" s="65"/>
      <c r="D9" s="65"/>
      <c r="E9" s="65"/>
      <c r="F9" s="65"/>
      <c r="G9" s="65"/>
      <c r="H9" s="65"/>
      <c r="I9" s="19">
        <f t="shared" si="1"/>
        <v>0</v>
      </c>
      <c r="J9" s="114"/>
      <c r="K9" s="114"/>
    </row>
    <row r="10" spans="1:11" s="115" customFormat="1" ht="18" customHeight="1">
      <c r="A10" s="4" t="str">
        <f>Job_Postings_number_you_responded_to__title</f>
        <v>Job Postings: # you responded to</v>
      </c>
      <c r="B10" s="36"/>
      <c r="C10" s="37"/>
      <c r="D10" s="37"/>
      <c r="E10" s="37"/>
      <c r="F10" s="37"/>
      <c r="G10" s="37"/>
      <c r="H10" s="37"/>
      <c r="I10" s="38">
        <f t="shared" si="1"/>
        <v>0</v>
      </c>
      <c r="J10" s="114"/>
      <c r="K10" s="114"/>
    </row>
    <row r="11" spans="1:11" s="115" customFormat="1" ht="18" customHeight="1">
      <c r="A11" s="5" t="str">
        <f>Direct_Employer_Contacts_initial_title</f>
        <v>Direct Employer Contacts: initial</v>
      </c>
      <c r="B11" s="39"/>
      <c r="C11" s="40"/>
      <c r="D11" s="40"/>
      <c r="E11" s="40"/>
      <c r="F11" s="40"/>
      <c r="G11" s="40"/>
      <c r="H11" s="40"/>
      <c r="I11" s="41">
        <f t="shared" si="1"/>
        <v>0</v>
      </c>
      <c r="J11" s="114"/>
      <c r="K11" s="114"/>
    </row>
    <row r="12" spans="1:11" s="115" customFormat="1" ht="18" customHeight="1" thickBot="1">
      <c r="A12" s="5" t="str">
        <f>DirectEmployerContacts_folllow_up_title</f>
        <v>Direct Employer Contacts: folllow-up</v>
      </c>
      <c r="B12" s="39"/>
      <c r="C12" s="40"/>
      <c r="D12" s="40"/>
      <c r="E12" s="40"/>
      <c r="F12" s="40"/>
      <c r="G12" s="40"/>
      <c r="H12" s="40"/>
      <c r="I12" s="41">
        <f t="shared" si="1"/>
        <v>0</v>
      </c>
      <c r="J12" s="114"/>
      <c r="K12" s="114"/>
    </row>
    <row r="13" spans="1:11" s="115" customFormat="1" ht="18" customHeight="1" thickBot="1">
      <c r="A13" s="8" t="str">
        <f>TotalEmployerContacts_title</f>
        <v>Total Employer Contacts</v>
      </c>
      <c r="B13" s="17">
        <f aca="true" t="shared" si="2" ref="B13:I13">SUM(B10:B12)</f>
        <v>0</v>
      </c>
      <c r="C13" s="18">
        <f t="shared" si="2"/>
        <v>0</v>
      </c>
      <c r="D13" s="18">
        <f t="shared" si="2"/>
        <v>0</v>
      </c>
      <c r="E13" s="18">
        <f t="shared" si="2"/>
        <v>0</v>
      </c>
      <c r="F13" s="18">
        <f t="shared" si="2"/>
        <v>0</v>
      </c>
      <c r="G13" s="18">
        <f t="shared" si="2"/>
        <v>0</v>
      </c>
      <c r="H13" s="18">
        <f t="shared" si="2"/>
        <v>0</v>
      </c>
      <c r="I13" s="19">
        <f t="shared" si="2"/>
        <v>0</v>
      </c>
      <c r="J13" s="114"/>
      <c r="K13" s="114"/>
    </row>
    <row r="14" spans="1:11" s="115" customFormat="1" ht="18" customHeight="1">
      <c r="A14" s="6" t="str">
        <f>GeneralNetwork_job_search_conversations_with_anyone__title</f>
        <v>General Network: job search conversations with anyone </v>
      </c>
      <c r="B14" s="42"/>
      <c r="C14" s="43"/>
      <c r="D14" s="43"/>
      <c r="E14" s="43"/>
      <c r="F14" s="43"/>
      <c r="G14" s="43"/>
      <c r="H14" s="43"/>
      <c r="I14" s="44">
        <f aca="true" t="shared" si="3" ref="I14:I19">SUM(B14:H14)</f>
        <v>0</v>
      </c>
      <c r="J14" s="114"/>
      <c r="K14" s="114"/>
    </row>
    <row r="15" spans="1:11" s="115" customFormat="1" ht="18" customHeight="1">
      <c r="A15" s="5" t="str">
        <f>Target_Miscellaneous_conversations_with_misc._insiders</f>
        <v>Target Miscellaneous: conversations with misc. insiders</v>
      </c>
      <c r="B15" s="39"/>
      <c r="C15" s="40"/>
      <c r="D15" s="40"/>
      <c r="E15" s="40"/>
      <c r="F15" s="40"/>
      <c r="G15" s="40"/>
      <c r="H15" s="40"/>
      <c r="I15" s="41">
        <f t="shared" si="3"/>
        <v>0</v>
      </c>
      <c r="J15" s="114"/>
      <c r="K15" s="114"/>
    </row>
    <row r="16" spans="1:11" s="115" customFormat="1" ht="18" customHeight="1">
      <c r="A16" s="5" t="str">
        <f>Target_Peer_conversations_with_insiders_at_your_level_title</f>
        <v>Target Peer: conversations with insiders at your level</v>
      </c>
      <c r="B16" s="39"/>
      <c r="C16" s="40"/>
      <c r="D16" s="40"/>
      <c r="E16" s="40"/>
      <c r="F16" s="40"/>
      <c r="G16" s="40"/>
      <c r="H16" s="40"/>
      <c r="I16" s="41">
        <f t="shared" si="3"/>
        <v>0</v>
      </c>
      <c r="J16" s="114"/>
      <c r="K16" s="114"/>
    </row>
    <row r="17" spans="1:11" s="115" customFormat="1" ht="18" customHeight="1">
      <c r="A17" s="5" t="str">
        <f>DecisionMaker_And_above_initial_contacts_only_title</f>
        <v>Decision Maker (&amp; above): initial contacts only</v>
      </c>
      <c r="B17" s="39"/>
      <c r="C17" s="40"/>
      <c r="D17" s="40"/>
      <c r="E17" s="40"/>
      <c r="F17" s="40"/>
      <c r="G17" s="40"/>
      <c r="H17" s="40"/>
      <c r="I17" s="41">
        <f t="shared" si="3"/>
        <v>0</v>
      </c>
      <c r="J17" s="114"/>
      <c r="K17" s="114"/>
    </row>
    <row r="18" spans="1:11" s="115" customFormat="1" ht="18" customHeight="1">
      <c r="A18" s="5" t="str">
        <f>DecisionMaker_And_above_followup_contacts_only_title</f>
        <v>Decision Maker (&amp; above): follow-up contacts </v>
      </c>
      <c r="B18" s="39"/>
      <c r="C18" s="40"/>
      <c r="D18" s="40"/>
      <c r="E18" s="40"/>
      <c r="F18" s="40"/>
      <c r="G18" s="40"/>
      <c r="H18" s="40"/>
      <c r="I18" s="41">
        <f t="shared" si="3"/>
        <v>0</v>
      </c>
      <c r="J18" s="114"/>
      <c r="K18" s="114"/>
    </row>
    <row r="19" spans="1:11" s="115" customFormat="1" ht="18" customHeight="1" thickBot="1">
      <c r="A19" s="7" t="str">
        <f>Decision_Maker_conversations_that_were_job_interviews_title</f>
        <v>Decision Maker conversations that were job interviews</v>
      </c>
      <c r="B19" s="45"/>
      <c r="C19" s="46"/>
      <c r="D19" s="46"/>
      <c r="E19" s="46"/>
      <c r="F19" s="46"/>
      <c r="G19" s="46"/>
      <c r="H19" s="46"/>
      <c r="I19" s="47">
        <f t="shared" si="3"/>
        <v>0</v>
      </c>
      <c r="J19" s="114"/>
      <c r="K19" s="114"/>
    </row>
    <row r="20" spans="1:11" s="115" customFormat="1" ht="18" customHeight="1" thickBot="1">
      <c r="A20" s="8" t="str">
        <f>Total_Job_Search_Conversations_title</f>
        <v>Total Job Search Conversations</v>
      </c>
      <c r="B20" s="17">
        <f aca="true" t="shared" si="4" ref="B20:I20">SUM(B14:B19)</f>
        <v>0</v>
      </c>
      <c r="C20" s="18">
        <f t="shared" si="4"/>
        <v>0</v>
      </c>
      <c r="D20" s="18">
        <f t="shared" si="4"/>
        <v>0</v>
      </c>
      <c r="E20" s="18">
        <f t="shared" si="4"/>
        <v>0</v>
      </c>
      <c r="F20" s="18">
        <f t="shared" si="4"/>
        <v>0</v>
      </c>
      <c r="G20" s="18">
        <f t="shared" si="4"/>
        <v>0</v>
      </c>
      <c r="H20" s="18">
        <f t="shared" si="4"/>
        <v>0</v>
      </c>
      <c r="I20" s="19">
        <f t="shared" si="4"/>
        <v>0</v>
      </c>
      <c r="J20" s="114"/>
      <c r="K20" s="114"/>
    </row>
    <row r="21" spans="1:11" s="115" customFormat="1" ht="18" customHeight="1">
      <c r="A21" s="116"/>
      <c r="B21" s="117"/>
      <c r="C21" s="117"/>
      <c r="D21" s="117"/>
      <c r="E21" s="117"/>
      <c r="F21" s="117"/>
      <c r="G21" s="117"/>
      <c r="H21" s="117"/>
      <c r="I21" s="116"/>
      <c r="J21" s="114"/>
      <c r="K21" s="114"/>
    </row>
    <row r="22" spans="1:11" s="115" customFormat="1" ht="18" customHeight="1">
      <c r="A22" s="116"/>
      <c r="B22" s="117"/>
      <c r="C22" s="117"/>
      <c r="D22" s="117"/>
      <c r="E22" s="117"/>
      <c r="F22" s="117"/>
      <c r="G22" s="117"/>
      <c r="H22" s="117"/>
      <c r="I22" s="116"/>
      <c r="J22" s="114"/>
      <c r="K22" s="114"/>
    </row>
    <row r="24" spans="2:45" ht="15.75" customHeight="1">
      <c r="B24" s="224" t="s">
        <v>36</v>
      </c>
      <c r="C24" s="224"/>
      <c r="D24" s="224"/>
      <c r="E24" s="224"/>
      <c r="F24" s="224"/>
      <c r="G24" s="224"/>
      <c r="H24" s="224"/>
      <c r="I24" s="103"/>
      <c r="J24" s="103"/>
      <c r="K24" s="103"/>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row>
    <row r="25" spans="9:45" ht="15">
      <c r="I25" s="103"/>
      <c r="J25" s="103"/>
      <c r="K25" s="103"/>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row>
    <row r="26" spans="3:45" ht="15" thickBot="1">
      <c r="C26" s="225" t="s">
        <v>37</v>
      </c>
      <c r="D26" s="226"/>
      <c r="E26" s="226"/>
      <c r="F26" s="226"/>
      <c r="G26" s="227"/>
      <c r="H26" s="119"/>
      <c r="I26" s="103"/>
      <c r="J26" s="103"/>
      <c r="K26" s="103"/>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row>
    <row r="27" spans="3:45" ht="3.75" customHeight="1">
      <c r="C27" s="120"/>
      <c r="D27" s="120"/>
      <c r="E27" s="120"/>
      <c r="F27" s="120"/>
      <c r="G27" s="119"/>
      <c r="H27" s="119"/>
      <c r="I27" s="103"/>
      <c r="J27" s="103"/>
      <c r="K27" s="103"/>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row>
    <row r="28" spans="3:45" ht="15" thickBot="1">
      <c r="C28" s="225" t="s">
        <v>38</v>
      </c>
      <c r="D28" s="226"/>
      <c r="E28" s="226"/>
      <c r="F28" s="226"/>
      <c r="G28" s="227"/>
      <c r="H28" s="119"/>
      <c r="I28" s="103"/>
      <c r="J28" s="103"/>
      <c r="K28" s="103"/>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3:45" ht="3.75" customHeight="1">
      <c r="C29" s="121"/>
      <c r="D29" s="121"/>
      <c r="E29" s="121"/>
      <c r="F29" s="121"/>
      <c r="I29" s="103"/>
      <c r="J29" s="103"/>
      <c r="K29" s="103"/>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row>
    <row r="30" spans="3:45" ht="15" thickBot="1">
      <c r="C30" s="228" t="s">
        <v>49</v>
      </c>
      <c r="D30" s="229"/>
      <c r="E30" s="229"/>
      <c r="F30" s="229"/>
      <c r="G30" s="230"/>
      <c r="H30" s="122"/>
      <c r="I30" s="103"/>
      <c r="J30" s="103"/>
      <c r="K30" s="103"/>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row>
    <row r="31" spans="3:45" ht="3.75" customHeight="1">
      <c r="C31" s="123"/>
      <c r="D31" s="123"/>
      <c r="E31" s="123"/>
      <c r="F31" s="123"/>
      <c r="G31" s="122"/>
      <c r="H31" s="122"/>
      <c r="I31" s="103"/>
      <c r="J31" s="103"/>
      <c r="K31" s="103"/>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row>
    <row r="32" spans="3:45" ht="15" thickBot="1">
      <c r="C32" s="228" t="s">
        <v>39</v>
      </c>
      <c r="D32" s="229"/>
      <c r="E32" s="229"/>
      <c r="F32" s="229"/>
      <c r="G32" s="230"/>
      <c r="H32" s="122"/>
      <c r="I32" s="103"/>
      <c r="J32" s="103"/>
      <c r="K32" s="103"/>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row>
    <row r="33" spans="3:45" ht="3.75" customHeight="1">
      <c r="C33" s="121"/>
      <c r="D33" s="121"/>
      <c r="E33" s="121"/>
      <c r="F33" s="121"/>
      <c r="I33" s="103"/>
      <c r="J33" s="103"/>
      <c r="K33" s="103"/>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row>
    <row r="34" spans="3:45" ht="15" thickBot="1">
      <c r="C34" s="231" t="s">
        <v>40</v>
      </c>
      <c r="D34" s="232"/>
      <c r="E34" s="232"/>
      <c r="F34" s="232"/>
      <c r="G34" s="233"/>
      <c r="H34" s="124"/>
      <c r="I34" s="103"/>
      <c r="J34" s="103"/>
      <c r="K34" s="103"/>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3:45" ht="3.75" customHeight="1">
      <c r="C35" s="125"/>
      <c r="D35" s="125"/>
      <c r="E35" s="125"/>
      <c r="F35" s="125"/>
      <c r="G35" s="124"/>
      <c r="H35" s="124"/>
      <c r="I35" s="103"/>
      <c r="J35" s="103"/>
      <c r="K35" s="103"/>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row>
    <row r="36" spans="3:45" ht="15" thickBot="1">
      <c r="C36" s="231" t="s">
        <v>41</v>
      </c>
      <c r="D36" s="232"/>
      <c r="E36" s="232"/>
      <c r="F36" s="232"/>
      <c r="G36" s="233"/>
      <c r="H36" s="124"/>
      <c r="I36" s="103"/>
      <c r="J36" s="103"/>
      <c r="K36" s="103"/>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row>
    <row r="37" spans="3:45" ht="3.75" customHeight="1">
      <c r="C37" s="125"/>
      <c r="D37" s="125"/>
      <c r="E37" s="125"/>
      <c r="F37" s="125"/>
      <c r="G37" s="124"/>
      <c r="H37" s="124"/>
      <c r="I37" s="103"/>
      <c r="J37" s="103"/>
      <c r="K37" s="103"/>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3:45" ht="15" thickBot="1">
      <c r="C38" s="231" t="s">
        <v>42</v>
      </c>
      <c r="D38" s="232"/>
      <c r="E38" s="232"/>
      <c r="F38" s="232"/>
      <c r="G38" s="233"/>
      <c r="H38" s="124"/>
      <c r="I38" s="103"/>
      <c r="J38" s="103"/>
      <c r="K38" s="103"/>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3:45" ht="3.75" customHeight="1">
      <c r="C39" s="121"/>
      <c r="D39" s="121"/>
      <c r="E39" s="121"/>
      <c r="F39" s="121"/>
      <c r="I39" s="103"/>
      <c r="J39" s="103"/>
      <c r="K39" s="103"/>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row>
    <row r="40" spans="3:45" ht="15" thickBot="1">
      <c r="C40" s="217" t="s">
        <v>53</v>
      </c>
      <c r="D40" s="218"/>
      <c r="E40" s="218"/>
      <c r="F40" s="218"/>
      <c r="G40" s="219"/>
      <c r="H40" s="126"/>
      <c r="I40" s="103"/>
      <c r="J40" s="103"/>
      <c r="K40" s="103"/>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row>
    <row r="41" spans="3:45" ht="3.75" customHeight="1">
      <c r="C41" s="126"/>
      <c r="D41" s="126"/>
      <c r="E41" s="126"/>
      <c r="F41" s="126"/>
      <c r="G41" s="126"/>
      <c r="H41" s="126"/>
      <c r="I41" s="103"/>
      <c r="J41" s="103"/>
      <c r="K41" s="103"/>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row>
    <row r="42" spans="3:45" ht="15" thickBot="1">
      <c r="C42" s="217" t="s">
        <v>55</v>
      </c>
      <c r="D42" s="218"/>
      <c r="E42" s="218"/>
      <c r="F42" s="218"/>
      <c r="G42" s="219"/>
      <c r="H42" s="126"/>
      <c r="I42" s="103"/>
      <c r="J42" s="103"/>
      <c r="K42" s="103"/>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row>
  </sheetData>
  <sheetProtection/>
  <mergeCells count="19">
    <mergeCell ref="A5:A6"/>
    <mergeCell ref="I5:I6"/>
    <mergeCell ref="B5:B6"/>
    <mergeCell ref="C5:C6"/>
    <mergeCell ref="D5:D6"/>
    <mergeCell ref="E5:E6"/>
    <mergeCell ref="F5:F6"/>
    <mergeCell ref="G5:G6"/>
    <mergeCell ref="H5:H6"/>
    <mergeCell ref="C40:G40"/>
    <mergeCell ref="C42:G42"/>
    <mergeCell ref="B24:H24"/>
    <mergeCell ref="C26:G26"/>
    <mergeCell ref="C28:G28"/>
    <mergeCell ref="C30:G30"/>
    <mergeCell ref="C32:G32"/>
    <mergeCell ref="C34:G34"/>
    <mergeCell ref="C36:G36"/>
    <mergeCell ref="C38:G38"/>
  </mergeCells>
  <hyperlinks>
    <hyperlink ref="C28:G28" location="Instructions!A1" display="Instructions"/>
    <hyperlink ref="C26:G26" location="Overview!A1" display="Overview"/>
    <hyperlink ref="C34:G34" location="'Chart-CumulativeContacts'!A1" display="Contacts Chart (Cumulative)"/>
    <hyperlink ref="C36:G36" location="'Chart-AverageContacts'!A1" display="Contacts Chart (Average)"/>
    <hyperlink ref="C38:G38" location="'Chart-WeeklyContacts'!A1" display="Contacts Chart (Week-by-Week)"/>
    <hyperlink ref="C40:G40" location="Wk5!A1" display="Week 5 Report"/>
    <hyperlink ref="C42:G42" location="Wk7!A1" display="Week 7 Report"/>
    <hyperlink ref="C30:G30" location="'My Report'!A1" display="My Report"/>
    <hyperlink ref="C32:G32" location="'{Final} Report'!A1" display="Final Report"/>
  </hyperlinks>
  <printOptions/>
  <pageMargins left="0.75" right="0.75" top="1" bottom="1" header="0.5" footer="0.5"/>
  <pageSetup fitToHeight="1" fitToWidth="1" orientation="portrait" scale="85" r:id="rId2"/>
  <headerFooter alignWithMargins="0">
    <oddFooter>&amp;L&amp;A&amp;C&amp;F&amp;R&amp;D,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DellComputerCorporation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McNamara</dc:creator>
  <cp:keywords/>
  <dc:description/>
  <cp:lastModifiedBy>Windows User</cp:lastModifiedBy>
  <cp:lastPrinted>2005-07-04T20:58:53Z</cp:lastPrinted>
  <dcterms:created xsi:type="dcterms:W3CDTF">2002-09-29T00:59:12Z</dcterms:created>
  <dcterms:modified xsi:type="dcterms:W3CDTF">2016-09-19T18:00:07Z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